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32"/>
  <workbookPr filterPrivacy="1" codeName="ThisWorkbook" autoCompressPictures="0"/>
  <xr:revisionPtr revIDLastSave="0" documentId="13_ncr:1_{54645967-C61C-4CDE-BD55-8F41D83DEFAC}" xr6:coauthVersionLast="47" xr6:coauthVersionMax="47" xr10:uidLastSave="{00000000-0000-0000-0000-000000000000}"/>
  <bookViews>
    <workbookView xWindow="-120" yWindow="-120" windowWidth="29040" windowHeight="15720" tabRatio="788" firstSheet="2" activeTab="3" xr2:uid="{00000000-000D-0000-FFFF-FFFF00000000}"/>
  </bookViews>
  <sheets>
    <sheet name="Enero" sheetId="14" r:id="rId1"/>
    <sheet name="Febrero" sheetId="15" r:id="rId2"/>
    <sheet name="Marzo" sheetId="16" r:id="rId3"/>
    <sheet name="Abril" sheetId="17" r:id="rId4"/>
    <sheet name="Mayo" sheetId="18" r:id="rId5"/>
    <sheet name="Junio" sheetId="19" r:id="rId6"/>
    <sheet name="Julio" sheetId="20" r:id="rId7"/>
    <sheet name="Agosto" sheetId="21" r:id="rId8"/>
    <sheet name="Septiembre" sheetId="22" r:id="rId9"/>
    <sheet name="Octubre" sheetId="23" r:id="rId10"/>
    <sheet name="Noviembre" sheetId="24" r:id="rId11"/>
    <sheet name="Diciembre" sheetId="25" r:id="rId12"/>
  </sheets>
  <definedNames>
    <definedName name="_xlnm.Print_Area" localSheetId="3">Abril!$A:$I</definedName>
    <definedName name="_xlnm.Print_Area" localSheetId="7">Agosto!$A:$I</definedName>
    <definedName name="_xlnm.Print_Area" localSheetId="11">Diciembre!$A:$I</definedName>
    <definedName name="_xlnm.Print_Area" localSheetId="0">Enero!$A:$I</definedName>
    <definedName name="_xlnm.Print_Area" localSheetId="1">Febrero!$A:$I</definedName>
    <definedName name="_xlnm.Print_Area" localSheetId="6">Julio!$A:$I</definedName>
    <definedName name="_xlnm.Print_Area" localSheetId="5">Junio!$A:$I</definedName>
    <definedName name="_xlnm.Print_Area" localSheetId="2">Marzo!$A:$I</definedName>
    <definedName name="_xlnm.Print_Area" localSheetId="4">Mayo!$A:$I</definedName>
    <definedName name="_xlnm.Print_Area" localSheetId="10">Noviembre!$A:$I</definedName>
    <definedName name="_xlnm.Print_Area" localSheetId="9">Octubre!$A:$I</definedName>
    <definedName name="_xlnm.Print_Area" localSheetId="8">Septiembre!$A:$I</definedName>
    <definedName name="CalendarYear">Enero!$K$5</definedName>
    <definedName name="ColumnTitleRegion1..H12.1">Enero!$B$3</definedName>
    <definedName name="ColumnTitleRegion1..H12.10">Octubre!$B$3</definedName>
    <definedName name="ColumnTitleRegion1..H12.11">Noviembre!$B$3</definedName>
    <definedName name="ColumnTitleRegion1..H12.12">Diciembre!$B$3</definedName>
    <definedName name="ColumnTitleRegion1..H12.2">Febrero!$B$3</definedName>
    <definedName name="ColumnTitleRegion1..H12.3">Marzo!$B$3</definedName>
    <definedName name="ColumnTitleRegion1..H12.4">Abril!$B$3</definedName>
    <definedName name="ColumnTitleRegion1..H12.5">Mayo!$B$3</definedName>
    <definedName name="ColumnTitleRegion1..H12.6">Junio!$B$3</definedName>
    <definedName name="ColumnTitleRegion1..H12.7">Julio!$B$3</definedName>
    <definedName name="ColumnTitleRegion1..H12.8">Agosto!$B$3</definedName>
    <definedName name="ColumnTitleRegion1..H12.9">Septiembre!$B$3</definedName>
    <definedName name="ColumnTitleRegion2..C14.1">Enero!$B$3</definedName>
    <definedName name="ColumnTitleRegion2..C14.10">Octubre!$B$3</definedName>
    <definedName name="ColumnTitleRegion2..C14.11">Noviembre!$B$3</definedName>
    <definedName name="ColumnTitleRegion2..C14.12">Diciembre!$B$3</definedName>
    <definedName name="ColumnTitleRegion2..C14.2">Febrero!$B$3</definedName>
    <definedName name="ColumnTitleRegion2..C14.3">Marzo!$B$3</definedName>
    <definedName name="ColumnTitleRegion2..C14.4">Abril!$B$3</definedName>
    <definedName name="ColumnTitleRegion2..C14.5">Mayo!$B$3</definedName>
    <definedName name="ColumnTitleRegion2..C14.6">Junio!$B$3</definedName>
    <definedName name="ColumnTitleRegion2..C14.7">Julio!$B$3</definedName>
    <definedName name="ColumnTitleRegion2..C14.8">Agosto!$B$3</definedName>
    <definedName name="ColumnTitleRegion2..C14.9">Septiembre!$B$3</definedName>
    <definedName name="DaysAndWeeks">{0,1,2,3,4,5,6} + {0;1;2;3;4;5}*7</definedName>
    <definedName name="InicioDeLaSemana">Enero!$L$5</definedName>
    <definedName name="RowTitleRegion1..K3">Enero!$K$4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25" l="1"/>
  <c r="B2" i="24"/>
  <c r="B2" i="23"/>
  <c r="B2" i="22"/>
  <c r="B2" i="21"/>
  <c r="B2" i="20"/>
  <c r="B2" i="19"/>
  <c r="B2" i="18"/>
  <c r="B2" i="17"/>
  <c r="B2" i="16"/>
  <c r="B2" i="15"/>
  <c r="B2" i="14"/>
  <c r="B14" i="16" a="1"/>
  <c r="C14" i="16" s="1"/>
  <c r="B12" i="16" a="1"/>
  <c r="G12" i="16" s="1"/>
  <c r="B10" i="16" a="1"/>
  <c r="G10" i="16" s="1"/>
  <c r="B8" i="16" a="1"/>
  <c r="G8" i="16" s="1"/>
  <c r="B6" i="16" a="1"/>
  <c r="G6" i="16" s="1"/>
  <c r="B4" i="16" a="1"/>
  <c r="G4" i="16" s="1"/>
  <c r="B14" i="17" a="1"/>
  <c r="B14" i="17" s="1"/>
  <c r="B12" i="17" a="1"/>
  <c r="G12" i="17" s="1"/>
  <c r="B10" i="17" a="1"/>
  <c r="G10" i="17" s="1"/>
  <c r="B8" i="17" a="1"/>
  <c r="G8" i="17" s="1"/>
  <c r="B6" i="17" a="1"/>
  <c r="G6" i="17" s="1"/>
  <c r="B4" i="17" a="1"/>
  <c r="G4" i="17" s="1"/>
  <c r="B14" i="18" a="1"/>
  <c r="C14" i="18" s="1"/>
  <c r="B12" i="18" a="1"/>
  <c r="G12" i="18" s="1"/>
  <c r="B10" i="18" a="1"/>
  <c r="G10" i="18" s="1"/>
  <c r="B8" i="18" a="1"/>
  <c r="G8" i="18" s="1"/>
  <c r="B6" i="18" a="1"/>
  <c r="G6" i="18" s="1"/>
  <c r="B4" i="18" a="1"/>
  <c r="G4" i="18" s="1"/>
  <c r="B14" i="19" a="1"/>
  <c r="B14" i="19" s="1"/>
  <c r="B12" i="19" a="1"/>
  <c r="B10" i="19" a="1"/>
  <c r="B8" i="19" a="1"/>
  <c r="B6" i="19" a="1"/>
  <c r="B4" i="19" a="1"/>
  <c r="B14" i="20" a="1"/>
  <c r="C14" i="20" s="1"/>
  <c r="B12" i="20" a="1"/>
  <c r="G12" i="20" s="1"/>
  <c r="B10" i="20" a="1"/>
  <c r="G10" i="20" s="1"/>
  <c r="B8" i="20" a="1"/>
  <c r="G8" i="20" s="1"/>
  <c r="B6" i="20" a="1"/>
  <c r="G6" i="20" s="1"/>
  <c r="B4" i="20" a="1"/>
  <c r="H4" i="20" s="1"/>
  <c r="B14" i="21" a="1"/>
  <c r="C14" i="21" s="1"/>
  <c r="B12" i="21" a="1"/>
  <c r="G12" i="21" s="1"/>
  <c r="B10" i="21" a="1"/>
  <c r="G10" i="21" s="1"/>
  <c r="B8" i="21" a="1"/>
  <c r="G8" i="21" s="1"/>
  <c r="B6" i="21" a="1"/>
  <c r="G6" i="21" s="1"/>
  <c r="B4" i="21" a="1"/>
  <c r="G4" i="21" s="1"/>
  <c r="B14" i="22" a="1"/>
  <c r="B14" i="22" s="1"/>
  <c r="B12" i="22" a="1"/>
  <c r="H12" i="22" s="1"/>
  <c r="B10" i="22" a="1"/>
  <c r="H10" i="22" s="1"/>
  <c r="B8" i="22" a="1"/>
  <c r="H8" i="22" s="1"/>
  <c r="B6" i="22" a="1"/>
  <c r="H6" i="22" s="1"/>
  <c r="B4" i="22" a="1"/>
  <c r="H4" i="22" s="1"/>
  <c r="B14" i="23" a="1"/>
  <c r="C14" i="23" s="1"/>
  <c r="B12" i="23" a="1"/>
  <c r="G12" i="23" s="1"/>
  <c r="B10" i="23" a="1"/>
  <c r="G10" i="23" s="1"/>
  <c r="B8" i="23" a="1"/>
  <c r="G8" i="23" s="1"/>
  <c r="B6" i="23" a="1"/>
  <c r="G6" i="23" s="1"/>
  <c r="B4" i="23" a="1"/>
  <c r="G4" i="23" s="1"/>
  <c r="B14" i="24" a="1"/>
  <c r="B14" i="24" s="1"/>
  <c r="B12" i="24" a="1"/>
  <c r="H12" i="24" s="1"/>
  <c r="B10" i="24" a="1"/>
  <c r="H10" i="24" s="1"/>
  <c r="B8" i="24" a="1"/>
  <c r="H8" i="24" s="1"/>
  <c r="B6" i="24" a="1"/>
  <c r="H6" i="24" s="1"/>
  <c r="B4" i="24" a="1"/>
  <c r="H4" i="24" s="1"/>
  <c r="B14" i="25" a="1"/>
  <c r="C14" i="25" s="1"/>
  <c r="B12" i="25" a="1"/>
  <c r="G12" i="25" s="1"/>
  <c r="B10" i="25" a="1"/>
  <c r="G10" i="25" s="1"/>
  <c r="B8" i="25" a="1"/>
  <c r="G8" i="25" s="1"/>
  <c r="B6" i="25" a="1"/>
  <c r="G6" i="25" s="1"/>
  <c r="B4" i="25" a="1"/>
  <c r="G4" i="25" s="1"/>
  <c r="B14" i="15" a="1"/>
  <c r="B14" i="15" s="1"/>
  <c r="B12" i="15" a="1"/>
  <c r="H12" i="15" s="1"/>
  <c r="B10" i="15" a="1"/>
  <c r="H10" i="15" s="1"/>
  <c r="B8" i="15" a="1"/>
  <c r="H8" i="15" s="1"/>
  <c r="B6" i="15" a="1"/>
  <c r="H6" i="15" s="1"/>
  <c r="B4" i="15" a="1"/>
  <c r="H4" i="15" s="1"/>
  <c r="B14" i="14" a="1"/>
  <c r="C14" i="14" s="1"/>
  <c r="B12" i="14" a="1"/>
  <c r="G12" i="14" s="1"/>
  <c r="B10" i="14" a="1"/>
  <c r="G10" i="14" s="1"/>
  <c r="B8" i="14" a="1"/>
  <c r="G8" i="14" s="1"/>
  <c r="B6" i="14" a="1"/>
  <c r="G6" i="14" s="1"/>
  <c r="B4" i="14" a="1"/>
  <c r="G4" i="14" s="1"/>
  <c r="G3" i="14" s="1"/>
  <c r="F4" i="21" l="1"/>
  <c r="F12" i="14"/>
  <c r="D10" i="25"/>
  <c r="F8" i="20"/>
  <c r="D6" i="18"/>
  <c r="B12" i="16"/>
  <c r="D12" i="14"/>
  <c r="F6" i="23"/>
  <c r="F8" i="25"/>
  <c r="B12" i="25"/>
  <c r="B8" i="23"/>
  <c r="B10" i="23"/>
  <c r="B8" i="21"/>
  <c r="F12" i="21"/>
  <c r="F4" i="18"/>
  <c r="B8" i="18"/>
  <c r="F12" i="18"/>
  <c r="B8" i="16"/>
  <c r="B10" i="16"/>
  <c r="D4" i="14"/>
  <c r="D3" i="14" s="1"/>
  <c r="D6" i="14"/>
  <c r="B14" i="14"/>
  <c r="B4" i="25"/>
  <c r="D8" i="23"/>
  <c r="D10" i="23"/>
  <c r="D6" i="21"/>
  <c r="D8" i="21"/>
  <c r="B8" i="20"/>
  <c r="B10" i="20"/>
  <c r="D8" i="18"/>
  <c r="B4" i="16"/>
  <c r="D8" i="16"/>
  <c r="D10" i="16"/>
  <c r="B6" i="14"/>
  <c r="F10" i="14"/>
  <c r="F4" i="14"/>
  <c r="F3" i="14" s="1"/>
  <c r="F8" i="23"/>
  <c r="F6" i="21"/>
  <c r="D8" i="20"/>
  <c r="D10" i="20"/>
  <c r="F8" i="16"/>
  <c r="H12" i="23"/>
  <c r="H12" i="20"/>
  <c r="H4" i="14"/>
  <c r="H3" i="14" s="1"/>
  <c r="F6" i="14"/>
  <c r="D8" i="14"/>
  <c r="B10" i="14"/>
  <c r="H12" i="14"/>
  <c r="F4" i="25"/>
  <c r="D6" i="25"/>
  <c r="B8" i="25"/>
  <c r="H10" i="25"/>
  <c r="F12" i="25"/>
  <c r="D4" i="23"/>
  <c r="B6" i="23"/>
  <c r="H8" i="23"/>
  <c r="F10" i="23"/>
  <c r="D12" i="23"/>
  <c r="B14" i="23"/>
  <c r="B4" i="21"/>
  <c r="H6" i="21"/>
  <c r="F8" i="21"/>
  <c r="D10" i="21"/>
  <c r="B12" i="21"/>
  <c r="H8" i="20"/>
  <c r="F10" i="20"/>
  <c r="D12" i="20"/>
  <c r="B14" i="20"/>
  <c r="B4" i="18"/>
  <c r="H6" i="18"/>
  <c r="F8" i="18"/>
  <c r="D10" i="18"/>
  <c r="B12" i="18"/>
  <c r="C14" i="17"/>
  <c r="F4" i="16"/>
  <c r="D6" i="16"/>
  <c r="H10" i="16"/>
  <c r="F12" i="16"/>
  <c r="H8" i="14"/>
  <c r="H10" i="21"/>
  <c r="H6" i="16"/>
  <c r="H10" i="14"/>
  <c r="B4" i="14"/>
  <c r="H6" i="14"/>
  <c r="F8" i="14"/>
  <c r="D10" i="14"/>
  <c r="B12" i="14"/>
  <c r="H4" i="25"/>
  <c r="F6" i="25"/>
  <c r="D8" i="25"/>
  <c r="B10" i="25"/>
  <c r="H12" i="25"/>
  <c r="F4" i="23"/>
  <c r="D6" i="23"/>
  <c r="H10" i="23"/>
  <c r="F12" i="23"/>
  <c r="D4" i="21"/>
  <c r="B6" i="21"/>
  <c r="H8" i="21"/>
  <c r="F10" i="21"/>
  <c r="D12" i="21"/>
  <c r="B14" i="21"/>
  <c r="H10" i="20"/>
  <c r="F12" i="20"/>
  <c r="D4" i="18"/>
  <c r="B6" i="18"/>
  <c r="H8" i="18"/>
  <c r="F10" i="18"/>
  <c r="D12" i="18"/>
  <c r="B14" i="18"/>
  <c r="H4" i="16"/>
  <c r="F6" i="16"/>
  <c r="H12" i="16"/>
  <c r="H6" i="25"/>
  <c r="H4" i="23"/>
  <c r="H10" i="18"/>
  <c r="B8" i="14"/>
  <c r="D4" i="25"/>
  <c r="B6" i="25"/>
  <c r="H8" i="25"/>
  <c r="F10" i="25"/>
  <c r="D12" i="25"/>
  <c r="B14" i="25"/>
  <c r="B4" i="23"/>
  <c r="H6" i="23"/>
  <c r="B12" i="23"/>
  <c r="H4" i="21"/>
  <c r="B10" i="21"/>
  <c r="H12" i="21"/>
  <c r="B12" i="20"/>
  <c r="H4" i="18"/>
  <c r="F6" i="18"/>
  <c r="B10" i="18"/>
  <c r="H12" i="18"/>
  <c r="D4" i="16"/>
  <c r="B6" i="16"/>
  <c r="H8" i="16"/>
  <c r="F10" i="16"/>
  <c r="D12" i="16"/>
  <c r="B14" i="16"/>
  <c r="C6" i="15"/>
  <c r="E6" i="15"/>
  <c r="G6" i="15"/>
  <c r="C10" i="15"/>
  <c r="E10" i="15"/>
  <c r="G10" i="15"/>
  <c r="C14" i="15"/>
  <c r="C6" i="24"/>
  <c r="E6" i="24"/>
  <c r="G6" i="24"/>
  <c r="C10" i="24"/>
  <c r="E10" i="24"/>
  <c r="G10" i="24"/>
  <c r="C12" i="24"/>
  <c r="E12" i="24"/>
  <c r="G12" i="24"/>
  <c r="C14" i="24"/>
  <c r="C4" i="22"/>
  <c r="E4" i="22"/>
  <c r="G4" i="22"/>
  <c r="C6" i="22"/>
  <c r="E6" i="22"/>
  <c r="G6" i="22"/>
  <c r="C8" i="22"/>
  <c r="E8" i="22"/>
  <c r="G8" i="22"/>
  <c r="C10" i="22"/>
  <c r="E10" i="22"/>
  <c r="G10" i="22"/>
  <c r="C12" i="22"/>
  <c r="E12" i="22"/>
  <c r="G12" i="22"/>
  <c r="C14" i="22"/>
  <c r="C4" i="20"/>
  <c r="E4" i="20"/>
  <c r="G4" i="20"/>
  <c r="C6" i="20"/>
  <c r="E6" i="20"/>
  <c r="H6" i="20"/>
  <c r="H4" i="19"/>
  <c r="F4" i="19"/>
  <c r="D4" i="19"/>
  <c r="B4" i="19"/>
  <c r="E4" i="19"/>
  <c r="H6" i="19"/>
  <c r="F6" i="19"/>
  <c r="D6" i="19"/>
  <c r="B6" i="19"/>
  <c r="E6" i="19"/>
  <c r="H8" i="19"/>
  <c r="F8" i="19"/>
  <c r="D8" i="19"/>
  <c r="B8" i="19"/>
  <c r="E8" i="19"/>
  <c r="H10" i="19"/>
  <c r="F10" i="19"/>
  <c r="D10" i="19"/>
  <c r="B10" i="19"/>
  <c r="E10" i="19"/>
  <c r="H12" i="19"/>
  <c r="F12" i="19"/>
  <c r="D12" i="19"/>
  <c r="B12" i="19"/>
  <c r="E12" i="19"/>
  <c r="C4" i="17"/>
  <c r="C6" i="17"/>
  <c r="C8" i="17"/>
  <c r="C10" i="17"/>
  <c r="C12" i="17"/>
  <c r="C4" i="15"/>
  <c r="E4" i="15"/>
  <c r="G4" i="15"/>
  <c r="C8" i="15"/>
  <c r="E8" i="15"/>
  <c r="G8" i="15"/>
  <c r="C12" i="15"/>
  <c r="E12" i="15"/>
  <c r="G12" i="15"/>
  <c r="C4" i="24"/>
  <c r="E4" i="24"/>
  <c r="G4" i="24"/>
  <c r="C8" i="24"/>
  <c r="E8" i="24"/>
  <c r="G8" i="24"/>
  <c r="B4" i="15"/>
  <c r="D4" i="15"/>
  <c r="F4" i="15"/>
  <c r="B6" i="15"/>
  <c r="D6" i="15"/>
  <c r="F6" i="15"/>
  <c r="B8" i="15"/>
  <c r="D8" i="15"/>
  <c r="F8" i="15"/>
  <c r="B10" i="15"/>
  <c r="D10" i="15"/>
  <c r="F10" i="15"/>
  <c r="B12" i="15"/>
  <c r="D12" i="15"/>
  <c r="F12" i="15"/>
  <c r="C4" i="25"/>
  <c r="E4" i="25"/>
  <c r="C6" i="25"/>
  <c r="E6" i="25"/>
  <c r="C8" i="25"/>
  <c r="E8" i="25"/>
  <c r="C10" i="25"/>
  <c r="E10" i="25"/>
  <c r="C12" i="25"/>
  <c r="E12" i="25"/>
  <c r="B4" i="24"/>
  <c r="D4" i="24"/>
  <c r="F4" i="24"/>
  <c r="B6" i="24"/>
  <c r="D6" i="24"/>
  <c r="F6" i="24"/>
  <c r="B8" i="24"/>
  <c r="D8" i="24"/>
  <c r="F8" i="24"/>
  <c r="B10" i="24"/>
  <c r="D10" i="24"/>
  <c r="F10" i="24"/>
  <c r="B12" i="24"/>
  <c r="D12" i="24"/>
  <c r="F12" i="24"/>
  <c r="C4" i="23"/>
  <c r="E4" i="23"/>
  <c r="C6" i="23"/>
  <c r="E6" i="23"/>
  <c r="C8" i="23"/>
  <c r="E8" i="23"/>
  <c r="C10" i="23"/>
  <c r="E10" i="23"/>
  <c r="C12" i="23"/>
  <c r="E12" i="23"/>
  <c r="B4" i="22"/>
  <c r="D4" i="22"/>
  <c r="F4" i="22"/>
  <c r="B6" i="22"/>
  <c r="D6" i="22"/>
  <c r="F6" i="22"/>
  <c r="B8" i="22"/>
  <c r="D8" i="22"/>
  <c r="F8" i="22"/>
  <c r="B10" i="22"/>
  <c r="D10" i="22"/>
  <c r="F10" i="22"/>
  <c r="B12" i="22"/>
  <c r="D12" i="22"/>
  <c r="F12" i="22"/>
  <c r="C4" i="21"/>
  <c r="E4" i="21"/>
  <c r="C6" i="21"/>
  <c r="E6" i="21"/>
  <c r="C8" i="21"/>
  <c r="E8" i="21"/>
  <c r="C10" i="21"/>
  <c r="E10" i="21"/>
  <c r="C12" i="21"/>
  <c r="E12" i="21"/>
  <c r="B4" i="20"/>
  <c r="D4" i="20"/>
  <c r="F4" i="20"/>
  <c r="B6" i="20"/>
  <c r="D6" i="20"/>
  <c r="F6" i="20"/>
  <c r="C4" i="19"/>
  <c r="G4" i="19"/>
  <c r="C6" i="19"/>
  <c r="G6" i="19"/>
  <c r="C8" i="19"/>
  <c r="G8" i="19"/>
  <c r="C10" i="19"/>
  <c r="G10" i="19"/>
  <c r="C12" i="19"/>
  <c r="G12" i="19"/>
  <c r="C14" i="19"/>
  <c r="H4" i="17"/>
  <c r="F4" i="17"/>
  <c r="D4" i="17"/>
  <c r="B4" i="17"/>
  <c r="E4" i="17"/>
  <c r="H6" i="17"/>
  <c r="F6" i="17"/>
  <c r="D6" i="17"/>
  <c r="B6" i="17"/>
  <c r="E6" i="17"/>
  <c r="H8" i="17"/>
  <c r="F8" i="17"/>
  <c r="D8" i="17"/>
  <c r="B8" i="17"/>
  <c r="E8" i="17"/>
  <c r="H10" i="17"/>
  <c r="F10" i="17"/>
  <c r="D10" i="17"/>
  <c r="B10" i="17"/>
  <c r="E10" i="17"/>
  <c r="H12" i="17"/>
  <c r="F12" i="17"/>
  <c r="D12" i="17"/>
  <c r="B12" i="17"/>
  <c r="E12" i="17"/>
  <c r="C8" i="20"/>
  <c r="E8" i="20"/>
  <c r="C10" i="20"/>
  <c r="E10" i="20"/>
  <c r="C12" i="20"/>
  <c r="E12" i="20"/>
  <c r="C4" i="18"/>
  <c r="E4" i="18"/>
  <c r="C6" i="18"/>
  <c r="E6" i="18"/>
  <c r="C8" i="18"/>
  <c r="E8" i="18"/>
  <c r="C10" i="18"/>
  <c r="E10" i="18"/>
  <c r="C12" i="18"/>
  <c r="E12" i="18"/>
  <c r="C4" i="16"/>
  <c r="E4" i="16"/>
  <c r="C6" i="16"/>
  <c r="E6" i="16"/>
  <c r="C8" i="16"/>
  <c r="E8" i="16"/>
  <c r="C10" i="16"/>
  <c r="E10" i="16"/>
  <c r="C12" i="16"/>
  <c r="E12" i="16"/>
  <c r="C4" i="14"/>
  <c r="C3" i="14" s="1"/>
  <c r="E4" i="14"/>
  <c r="E3" i="14" s="1"/>
  <c r="C6" i="14"/>
  <c r="E6" i="14"/>
  <c r="C8" i="14"/>
  <c r="E8" i="14"/>
  <c r="C10" i="14"/>
  <c r="E10" i="14"/>
  <c r="C12" i="14"/>
  <c r="E12" i="14"/>
  <c r="B3" i="24"/>
  <c r="B3" i="23"/>
  <c r="B3" i="22"/>
  <c r="B3" i="21"/>
  <c r="B3" i="20"/>
  <c r="B3" i="19" l="1"/>
  <c r="B3" i="18"/>
  <c r="B3" i="17"/>
  <c r="B3" i="16" l="1"/>
  <c r="B3" i="25" l="1"/>
  <c r="B3" i="15" l="1"/>
  <c r="G3" i="25" l="1"/>
  <c r="G3" i="24"/>
  <c r="G3" i="23"/>
  <c r="H3" i="22"/>
  <c r="G3" i="21"/>
  <c r="E3" i="20"/>
  <c r="H3" i="19"/>
  <c r="G3" i="18"/>
  <c r="H3" i="17"/>
  <c r="H3" i="16"/>
  <c r="H3" i="15"/>
  <c r="F3" i="18" l="1"/>
  <c r="D3" i="18"/>
  <c r="H3" i="18"/>
  <c r="D3" i="25"/>
  <c r="F3" i="25"/>
  <c r="H3" i="25"/>
  <c r="C3" i="25"/>
  <c r="E3" i="25"/>
  <c r="D3" i="24"/>
  <c r="F3" i="24"/>
  <c r="H3" i="24"/>
  <c r="C3" i="24"/>
  <c r="E3" i="24"/>
  <c r="D3" i="23"/>
  <c r="F3" i="23"/>
  <c r="H3" i="23"/>
  <c r="C3" i="23"/>
  <c r="E3" i="23"/>
  <c r="C3" i="22"/>
  <c r="E3" i="22"/>
  <c r="G3" i="22"/>
  <c r="D3" i="22"/>
  <c r="F3" i="22"/>
  <c r="D3" i="21"/>
  <c r="F3" i="21"/>
  <c r="H3" i="21"/>
  <c r="C3" i="21"/>
  <c r="E3" i="21"/>
  <c r="C3" i="20"/>
  <c r="G3" i="20"/>
  <c r="D3" i="20"/>
  <c r="F3" i="20"/>
  <c r="H3" i="20"/>
  <c r="C3" i="19"/>
  <c r="E3" i="19"/>
  <c r="G3" i="19"/>
  <c r="D3" i="19"/>
  <c r="F3" i="19"/>
  <c r="C3" i="18"/>
  <c r="E3" i="18"/>
  <c r="C3" i="17"/>
  <c r="E3" i="17"/>
  <c r="G3" i="17"/>
  <c r="D3" i="17"/>
  <c r="F3" i="17"/>
  <c r="C3" i="16"/>
  <c r="E3" i="16"/>
  <c r="G3" i="16"/>
  <c r="D3" i="16"/>
  <c r="F3" i="16"/>
  <c r="C3" i="15"/>
  <c r="E3" i="15"/>
  <c r="G3" i="15"/>
  <c r="D3" i="15"/>
  <c r="F3" i="15"/>
  <c r="B3" i="1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3">
    <bk>
      <extLst>
        <ext uri="{3e2802c4-a4d2-4d8b-9148-e3be6c30e623}">
          <xlrd:rvb i="0"/>
        </ext>
      </extLst>
    </bk>
    <bk>
      <extLst>
        <ext uri="{3e2802c4-a4d2-4d8b-9148-e3be6c30e623}">
          <xlrd:rvb i="1"/>
        </ext>
      </extLst>
    </bk>
    <bk>
      <extLst>
        <ext uri="{3e2802c4-a4d2-4d8b-9148-e3be6c30e623}">
          <xlrd:rvb i="2"/>
        </ext>
      </extLst>
    </bk>
  </futureMetadata>
  <valueMetadata count="3">
    <bk>
      <rc t="1" v="0"/>
    </bk>
    <bk>
      <rc t="1" v="1"/>
    </bk>
    <bk>
      <rc t="1" v="2"/>
    </bk>
  </valueMetadata>
</metadata>
</file>

<file path=xl/sharedStrings.xml><?xml version="1.0" encoding="utf-8"?>
<sst xmlns="http://schemas.openxmlformats.org/spreadsheetml/2006/main" count="145" uniqueCount="102">
  <si>
    <t>Notas</t>
  </si>
  <si>
    <t xml:space="preserve"> </t>
  </si>
  <si>
    <t>Configuración del calendario</t>
  </si>
  <si>
    <t>Año</t>
  </si>
  <si>
    <t>Inicio de la semana</t>
  </si>
  <si>
    <t>lunes</t>
  </si>
  <si>
    <t>21:00
HIERBAS MEDICINALES CANARIAS  QSLNº1</t>
  </si>
  <si>
    <t>21:00
HIERBAS MEDICINALES CANARIAS  QSLNº2</t>
  </si>
  <si>
    <t>21:00
HIERBAS MEDICINALES CANARIAS  QSLNº3</t>
  </si>
  <si>
    <t>21:00
HIERBAS MEDICINALES CANARIAS  QSLNº4</t>
  </si>
  <si>
    <t>21:00
HIERBAS MEDICINALES CANARIAS  QSLNº5</t>
  </si>
  <si>
    <t>21:00
HIERBAS MEDICINALES CANARIAS  QSLNº6</t>
  </si>
  <si>
    <t>21:00
HIERBAS MEDICINALES CANARIAS  QSLNº7</t>
  </si>
  <si>
    <t>21:00
HIERBAS MEDICINALES CANARIAS  QSLNº8</t>
  </si>
  <si>
    <t>21:00
HIERBAS MEDICINALES CANARIAS  QSLNº9</t>
  </si>
  <si>
    <t>21:00
CONOCIENDO LAS ISLAS CANARIAS QSLNº4</t>
  </si>
  <si>
    <t>21:00
CONOCIENDO LAS ISLAS CANARIAS QSLNº5</t>
  </si>
  <si>
    <t>21:00
CONOCIENDO LAS ISLAS CANARIAS QSLNº6</t>
  </si>
  <si>
    <t>21:00
CONOCIENDO LAS ISLAS CANARIAS QSLNº7</t>
  </si>
  <si>
    <t>21:00
CONOCIENDO LAS ISLAS CANARIAS QSLNº11</t>
  </si>
  <si>
    <t>21:00
CONOCIENDO LAS ISLAS CANARIAS QSLNº2</t>
  </si>
  <si>
    <t>21:00
CONOCIENDO LAS ISLAS CANARIAS QSLNº3</t>
  </si>
  <si>
    <t>21:00 UTC
SUSUSRROS DEL ARCHIPIELAGO QSL Nº 4</t>
  </si>
  <si>
    <t>21:00 UTC
SUSUSRROS DEL ARCHIPIELAGOQSL Nº 5</t>
  </si>
  <si>
    <t>21:00 UTC
SUSUSRROS DEL ARCHIPIELAGOQSL Nº6</t>
  </si>
  <si>
    <t>21:00 UTC
SUSUSRROS DEL ARCHIPIELAGOQSL Nº 7</t>
  </si>
  <si>
    <t>21:00 UTC
SUSUSRROS DEL ARCHIPIELAGOQSL Nº 8</t>
  </si>
  <si>
    <t>21:00 UTC
SUSURROS DEL ARCHIPIELAGO Nº 25</t>
  </si>
  <si>
    <t>21:00 UTC
SUSURROS DEL ARCHIPIELAGO Nº 12</t>
  </si>
  <si>
    <t>21:00 UTC
SUSURROS DEL ARCHIPIELAGO Nº 23</t>
  </si>
  <si>
    <t>21:00 UTC
SUSURROS DEL ARCHIPIELAGO Nº 22</t>
  </si>
  <si>
    <t>21:00 UTC
SUSURROS DEL ARCHIPIELAGO Nº 21</t>
  </si>
  <si>
    <t>21:00 UTC
SUSURROS DEL ARCHIPIELAGO Nº 13</t>
  </si>
  <si>
    <t>21:00 UTC
SUSURROS DEL ARCHIPIELAGO Nº 14</t>
  </si>
  <si>
    <t>21:00 UTC
SUSURROS DEL ARCHIPIELAGO Nº 15</t>
  </si>
  <si>
    <t>21:00 UTC
SUSURROS DEL ARCHIPIELAGO Nº 16</t>
  </si>
  <si>
    <t>21:00 UTC
SUSURROS DEL ARCHIPIELAGO Nº8</t>
  </si>
  <si>
    <t>21:00 UTC
SUSURROS DEL ARCHIPIELAGO Nº 9</t>
  </si>
  <si>
    <t>21:00 UTC
SUSURROS DEL ARCHIPIELAGO Nº 10</t>
  </si>
  <si>
    <t>21:00 UTC
SUSURROS DEL ARCHIPIELAGO Nº 11</t>
  </si>
  <si>
    <t>21:00
HIERBAS MEDICINALES CANARIAS  QSLNº 11</t>
  </si>
  <si>
    <t>21:00
HIERBAS MEDICINALES CANARIAS  QSLNº 12</t>
  </si>
  <si>
    <t>21:00
HIERBAS MEDICINALES CANARIAS  QSLNº 13</t>
  </si>
  <si>
    <t>21:00
HIERBAS MEDICINALES CANARIAS  QSLNº 14</t>
  </si>
  <si>
    <t>21:00
HIERBAS MEDICINALES CANARIAS  QSLNº 15</t>
  </si>
  <si>
    <t>21:00
HIERBAS MEDICINALES CANARIAS  QSLNº 16</t>
  </si>
  <si>
    <t>21:00
HIERBAS MEDICINALES CANARIAS  QSLNº 17</t>
  </si>
  <si>
    <t>21:00
HIERBAS MEDICINALES CANARIAS  QSLNº 18</t>
  </si>
  <si>
    <t>21:00
HIERBAS MEDICINALES CANARIAS  QSLNº 19</t>
  </si>
  <si>
    <t>21:00
HIERBAS MEDICINALES CANARIAS  QSLNº 20</t>
  </si>
  <si>
    <t>21:00
HIERBAS MEDICINALES CANARIAS  QSLNº10</t>
  </si>
  <si>
    <t>21:00
HIERBAS MEDICINALES CANARIAS  QSLNº 21</t>
  </si>
  <si>
    <t>21:00
HIERBAS MEDICINALES CANARIAS  QSLNº 22</t>
  </si>
  <si>
    <t>21:00
HIERBAS MEDICINALES CANARIAS  QSLNº18</t>
  </si>
  <si>
    <t>21:00
CONOCIENDO LAS ISLAS CANARIAS QSLNº8</t>
  </si>
  <si>
    <t>21:00
CONOCIENDO LAS ISLAS CANARIAS QSLNº9</t>
  </si>
  <si>
    <t>21:00
CONOCIENDO LAS ISLAS CANARIAS QSLNº10</t>
  </si>
  <si>
    <t>21:00
CONOCIENDO LAS ISLAS CANARIAS QSLNº12</t>
  </si>
  <si>
    <t>21:00
CONOCIENDO LAS ISLAS CANARIAS QSLNº13</t>
  </si>
  <si>
    <t>21:00
CONOCIENDO LAS ISLAS CANARIAS QSLNº14</t>
  </si>
  <si>
    <t>21:00
CONOCIENDO LAS ISLAS CANARIAS QSLNº15</t>
  </si>
  <si>
    <t>21:00
CONOCIENDO LAS ISLAS CANARIAS QSLNº16</t>
  </si>
  <si>
    <t>21:00
CONOCIENDO LAS ISLAS CANARIAS QSLNº17</t>
  </si>
  <si>
    <t>21:00
CONOCIENDO LAS ISLAS CANARIAS QSLNº18</t>
  </si>
  <si>
    <t>21:00
CONOCIENDO LAS ISLAS CANARIAS QSLNº19</t>
  </si>
  <si>
    <t>21:00
CONOCIENDO LAS ISLAS CANARIAS QSLNº20</t>
  </si>
  <si>
    <t>21:00
CONOCIENDO LAS ISLAS CANARIAS QSLNº21</t>
  </si>
  <si>
    <t>21:00
CONOCIENDO LAS ISLAS CANARIAS QSLNº22</t>
  </si>
  <si>
    <t>21:00
CONOCIENDO LAS ISLAS CANARIAS QSLNº23</t>
  </si>
  <si>
    <t>21:00
CONOCIENDO LAS ISLAS CANARIAS QSLNº24</t>
  </si>
  <si>
    <t>21:00
CONOCIENDO LAS ISLAS CANARIAS QSLNº25</t>
  </si>
  <si>
    <t>21:00
CONOCIENDO LAS ISLAS CANARIAS QSLNº26</t>
  </si>
  <si>
    <t>21:00
HIERBAS MEDICINALES CANARIAS  QSLNº 23</t>
  </si>
  <si>
    <t>21:00
HIERBAS MEDICINALES CANARIAS  QSLNº 24</t>
  </si>
  <si>
    <t>21:00
HIERBAS MEDICINALES CANARIAS  QSLNº 25</t>
  </si>
  <si>
    <t>21:00
HIERBAS MEDICINALES CANARIAS  QSLNº 26</t>
  </si>
  <si>
    <t>21:00
HIERBAS MEDICINALES CANARIAS  QSLNº 27</t>
  </si>
  <si>
    <t>21:00
CONOCIENDO LAS ISLAS CANARIAS QSLNº27</t>
  </si>
  <si>
    <t>21:00
CONOCIENDO LAS ISLAS CANARIAS QSLNº28</t>
  </si>
  <si>
    <t>21:00
CONOCIENDO LAS ISLAS CANARIAS QSLNº29</t>
  </si>
  <si>
    <t>21:00
HIERBAS MEDICINALES CANARIAS  QSLNº 31</t>
  </si>
  <si>
    <t>21:00
HIERBAS MEDICINALES CANARIAS  QSLNº 30</t>
  </si>
  <si>
    <t>21:00
HIERBAS MEDICINALES CANARIAS  QSLNº 29</t>
  </si>
  <si>
    <t>21:00
HIERBAS MEDICINALES CANARIAS  QSLNº 28</t>
  </si>
  <si>
    <t>21:00
HIERBAS MEDICINALES CANARIAS  QSLNº 32</t>
  </si>
  <si>
    <t>21:00
HIERBAS MEDICINALES CANARIAS  QSLNº 33</t>
  </si>
  <si>
    <t>21:00
HIERBAS MEDICINALES CANARIAS  QSLNº 34</t>
  </si>
  <si>
    <t>21:00
HIERBAS MEDICINALES CANARIAS  QSLNº 35</t>
  </si>
  <si>
    <t>21:00
CONOCIENDO LAS ISLAS CANARIAS QSLNº30</t>
  </si>
  <si>
    <t>21:00
CONOCIENDO LAS ISLAS CANARIAS QSLNº31</t>
  </si>
  <si>
    <t>21:00
CONOCIENDO LAS ISLAS CANARIAS QSLNº32</t>
  </si>
  <si>
    <t>21:00
CONOCIENDO LAS ISLAS CANARIAS QSLNº33</t>
  </si>
  <si>
    <t>21:00
HIERBAS MEDICINALES CANARIAS  QSLNº 36</t>
  </si>
  <si>
    <t>21:00
HIERBAS MEDICINALES CANARIAS  QSLNº37</t>
  </si>
  <si>
    <t>21:00
HIERBAS MEDICINALES CANARIAS  QSLNº 38</t>
  </si>
  <si>
    <t>21:00
HIERBAS MEDICINALES CANARIAS  QSLNº 39</t>
  </si>
  <si>
    <r>
      <t xml:space="preserve">21:00
HIERBAS MEDICINALES CANARIAS  QSLNº 40
</t>
    </r>
    <r>
      <rPr>
        <b/>
        <sz val="9"/>
        <color rgb="FFFF0000"/>
        <rFont val="Lucida Bright"/>
        <family val="1"/>
        <scheme val="minor"/>
      </rPr>
      <t>FINALIZADO</t>
    </r>
  </si>
  <si>
    <t>21:00
CONOCIENDO LAS ISLAS CANARIAS QSLNº34</t>
  </si>
  <si>
    <t>21:00
CONOCIENDO LAS ISLAS CANARIAS QSLNº35</t>
  </si>
  <si>
    <t>21:00
CONOCIENDO LAS ISLAS CANARIAS QSLNº36</t>
  </si>
  <si>
    <t>21:00
CONOCIENDO LAS ISLAS CANARIAS QSLNº38</t>
  </si>
  <si>
    <t>SE FINALIZA LA ACTIVIDAD DE SUSURROS DEL ARCHIPÌELAGO GRACIAS POR PARTICIPAR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</si>
</sst>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40" x14ac:knownFonts="1">
    <font>
      <sz val="11"/>
      <color theme="1" tint="0.24994659260841701"/>
      <name val="Lucida Bright"/>
      <family val="2"/>
      <scheme val="minor"/>
    </font>
    <font>
      <sz val="11"/>
      <color theme="1"/>
      <name val="Lucida Bright"/>
      <family val="2"/>
      <scheme val="minor"/>
    </font>
    <font>
      <sz val="8"/>
      <name val="Arial"/>
      <family val="2"/>
    </font>
    <font>
      <b/>
      <sz val="11"/>
      <color theme="0"/>
      <name val="Lucida Bright"/>
      <family val="2"/>
      <scheme val="minor"/>
    </font>
    <font>
      <b/>
      <sz val="14"/>
      <color theme="0"/>
      <name val="Lucida Bright"/>
      <family val="2"/>
      <scheme val="minor"/>
    </font>
    <font>
      <sz val="35"/>
      <color theme="4"/>
      <name val="Lucida Bright"/>
      <family val="2"/>
      <scheme val="minor"/>
    </font>
    <font>
      <sz val="12"/>
      <color theme="4" tint="-0.24994659260841701"/>
      <name val="Cambria"/>
      <family val="1"/>
      <scheme val="major"/>
    </font>
    <font>
      <sz val="11"/>
      <color theme="1" tint="0.34998626667073579"/>
      <name val="Lucida Bright"/>
      <family val="2"/>
      <scheme val="minor"/>
    </font>
    <font>
      <sz val="11"/>
      <color theme="4" tint="-0.24994659260841701"/>
      <name val="Lucida Bright"/>
      <family val="2"/>
      <scheme val="minor"/>
    </font>
    <font>
      <sz val="11"/>
      <color indexed="63"/>
      <name val="Lucida Bright"/>
      <family val="2"/>
      <scheme val="minor"/>
    </font>
    <font>
      <sz val="11"/>
      <name val="Lucida Bright"/>
      <family val="2"/>
      <scheme val="minor"/>
    </font>
    <font>
      <b/>
      <sz val="11"/>
      <color theme="1" tint="0.34998626667073579"/>
      <name val="Lucida Bright"/>
      <family val="2"/>
      <scheme val="minor"/>
    </font>
    <font>
      <sz val="11"/>
      <color theme="1" tint="0.24994659260841701"/>
      <name val="Lucida Bright"/>
      <family val="2"/>
      <scheme val="minor"/>
    </font>
    <font>
      <sz val="12"/>
      <color theme="8" tint="-0.249977111117893"/>
      <name val="Lucida Bright"/>
      <family val="1"/>
      <scheme val="minor"/>
    </font>
    <font>
      <sz val="11"/>
      <color theme="1" tint="0.14999847407452621"/>
      <name val="Lucida Bright"/>
      <family val="1"/>
      <scheme val="minor"/>
    </font>
    <font>
      <sz val="35"/>
      <color theme="1" tint="0.14999847407452621"/>
      <name val="Lucida Bright"/>
      <family val="1"/>
      <scheme val="minor"/>
    </font>
    <font>
      <sz val="12"/>
      <color theme="1" tint="0.14999847407452621"/>
      <name val="Lucida Bright"/>
      <family val="1"/>
      <scheme val="minor"/>
    </font>
    <font>
      <sz val="10"/>
      <color theme="1" tint="0.14999847407452621"/>
      <name val="Lucida Bright"/>
      <family val="1"/>
      <scheme val="minor"/>
    </font>
    <font>
      <sz val="9"/>
      <color theme="1" tint="0.14999847407452621"/>
      <name val="Lucida Bright"/>
      <family val="1"/>
      <scheme val="minor"/>
    </font>
    <font>
      <sz val="11"/>
      <color theme="1" tint="0.14999847407452621"/>
      <name val="Lucida Bright"/>
      <family val="2"/>
      <scheme val="minor"/>
    </font>
    <font>
      <sz val="35"/>
      <color theme="9" tint="-0.499984740745262"/>
      <name val="Cambria"/>
      <family val="1"/>
      <scheme val="major"/>
    </font>
    <font>
      <sz val="35"/>
      <color theme="8" tint="-0.499984740745262"/>
      <name val="Cambria"/>
      <family val="1"/>
      <scheme val="major"/>
    </font>
    <font>
      <sz val="35"/>
      <color theme="5" tint="-0.499984740745262"/>
      <name val="Cambria"/>
      <family val="1"/>
      <scheme val="major"/>
    </font>
    <font>
      <sz val="35"/>
      <color theme="7" tint="-0.499984740745262"/>
      <name val="Cambria"/>
      <family val="1"/>
      <scheme val="major"/>
    </font>
    <font>
      <sz val="12"/>
      <color theme="8" tint="-0.499984740745262"/>
      <name val="Lucida Bright"/>
      <family val="1"/>
      <scheme val="minor"/>
    </font>
    <font>
      <sz val="12"/>
      <color theme="9" tint="-0.499984740745262"/>
      <name val="Lucida Bright"/>
      <family val="1"/>
      <scheme val="minor"/>
    </font>
    <font>
      <sz val="12"/>
      <color theme="7" tint="-0.499984740745262"/>
      <name val="Lucida Bright"/>
      <family val="1"/>
      <scheme val="minor"/>
    </font>
    <font>
      <sz val="12"/>
      <color theme="5" tint="-0.499984740745262"/>
      <name val="Lucida Bright"/>
      <family val="1"/>
      <scheme val="minor"/>
    </font>
    <font>
      <sz val="11"/>
      <color rgb="FF006100"/>
      <name val="Lucida Bright"/>
      <family val="2"/>
      <scheme val="minor"/>
    </font>
    <font>
      <sz val="11"/>
      <color rgb="FF9C0006"/>
      <name val="Lucida Bright"/>
      <family val="2"/>
      <scheme val="minor"/>
    </font>
    <font>
      <sz val="11"/>
      <color rgb="FF9C5700"/>
      <name val="Lucida Bright"/>
      <family val="2"/>
      <scheme val="minor"/>
    </font>
    <font>
      <sz val="11"/>
      <color rgb="FF3F3F76"/>
      <name val="Lucida Bright"/>
      <family val="2"/>
      <scheme val="minor"/>
    </font>
    <font>
      <b/>
      <sz val="11"/>
      <color rgb="FF3F3F3F"/>
      <name val="Lucida Bright"/>
      <family val="2"/>
      <scheme val="minor"/>
    </font>
    <font>
      <b/>
      <sz val="11"/>
      <color rgb="FFFA7D00"/>
      <name val="Lucida Bright"/>
      <family val="2"/>
      <scheme val="minor"/>
    </font>
    <font>
      <sz val="11"/>
      <color rgb="FFFA7D00"/>
      <name val="Lucida Bright"/>
      <family val="2"/>
      <scheme val="minor"/>
    </font>
    <font>
      <sz val="11"/>
      <color rgb="FFFF0000"/>
      <name val="Lucida Bright"/>
      <family val="2"/>
      <scheme val="minor"/>
    </font>
    <font>
      <i/>
      <sz val="11"/>
      <color rgb="FF7F7F7F"/>
      <name val="Lucida Bright"/>
      <family val="2"/>
      <scheme val="minor"/>
    </font>
    <font>
      <b/>
      <sz val="11"/>
      <color theme="1"/>
      <name val="Lucida Bright"/>
      <family val="2"/>
      <scheme val="minor"/>
    </font>
    <font>
      <sz val="11"/>
      <color theme="0"/>
      <name val="Lucida Bright"/>
      <family val="2"/>
      <scheme val="minor"/>
    </font>
    <font>
      <b/>
      <sz val="9"/>
      <color rgb="FFFF0000"/>
      <name val="Lucida Bright"/>
      <family val="1"/>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top/>
      <bottom style="medium">
        <color theme="8" tint="-0.24994659260841701"/>
      </bottom>
      <diagonal/>
    </border>
    <border>
      <left/>
      <right style="thin">
        <color theme="0"/>
      </right>
      <top/>
      <bottom style="thin">
        <color theme="0"/>
      </bottom>
      <diagonal/>
    </border>
    <border>
      <left style="thin">
        <color theme="0"/>
      </left>
      <right/>
      <top/>
      <bottom style="thin">
        <color theme="0"/>
      </bottom>
      <diagonal/>
    </border>
    <border>
      <left/>
      <right style="thin">
        <color theme="0"/>
      </right>
      <top style="thin">
        <color theme="0"/>
      </top>
      <bottom/>
      <diagonal/>
    </border>
    <border>
      <left style="thin">
        <color theme="0"/>
      </left>
      <right/>
      <top style="thin">
        <color theme="0"/>
      </top>
      <bottom/>
      <diagonal/>
    </border>
    <border>
      <left/>
      <right/>
      <top/>
      <bottom style="medium">
        <color theme="9" tint="-0.24994659260841701"/>
      </bottom>
      <diagonal/>
    </border>
    <border>
      <left/>
      <right/>
      <top/>
      <bottom style="medium">
        <color theme="7" tint="-0.24994659260841701"/>
      </bottom>
      <diagonal/>
    </border>
    <border>
      <left/>
      <right/>
      <top/>
      <bottom style="medium">
        <color theme="5" tint="-0.2499465926084170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8" fillId="10" borderId="0" applyNumberFormat="0" applyBorder="0" applyAlignment="0" applyProtection="0"/>
    <xf numFmtId="0" fontId="29" fillId="11" borderId="0" applyNumberFormat="0" applyBorder="0" applyAlignment="0" applyProtection="0"/>
    <xf numFmtId="0" fontId="30" fillId="12" borderId="0" applyNumberFormat="0" applyBorder="0" applyAlignment="0" applyProtection="0"/>
    <xf numFmtId="0" fontId="31" fillId="13" borderId="12" applyNumberFormat="0" applyAlignment="0" applyProtection="0"/>
    <xf numFmtId="0" fontId="32" fillId="14" borderId="13" applyNumberFormat="0" applyAlignment="0" applyProtection="0"/>
    <xf numFmtId="0" fontId="33" fillId="14" borderId="12" applyNumberFormat="0" applyAlignment="0" applyProtection="0"/>
    <xf numFmtId="0" fontId="34" fillId="0" borderId="14" applyNumberFormat="0" applyFill="0" applyAlignment="0" applyProtection="0"/>
    <xf numFmtId="0" fontId="3" fillId="15" borderId="15" applyNumberFormat="0" applyAlignment="0" applyProtection="0"/>
    <xf numFmtId="0" fontId="35" fillId="0" borderId="0" applyNumberFormat="0" applyFill="0" applyBorder="0" applyAlignment="0" applyProtection="0"/>
    <xf numFmtId="0" fontId="12" fillId="16" borderId="16" applyNumberFormat="0" applyFont="0" applyAlignment="0" applyProtection="0"/>
    <xf numFmtId="0" fontId="36" fillId="0" borderId="0" applyNumberFormat="0" applyFill="0" applyBorder="0" applyAlignment="0" applyProtection="0"/>
    <xf numFmtId="0" fontId="37" fillId="0" borderId="1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8"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8"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8"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8"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40">
    <xf numFmtId="0" fontId="0" fillId="0" borderId="0" xfId="0">
      <alignment vertical="top"/>
    </xf>
    <xf numFmtId="0" fontId="14" fillId="0" borderId="0" xfId="0" applyFont="1">
      <alignment vertical="top"/>
    </xf>
    <xf numFmtId="0" fontId="14" fillId="0" borderId="0" xfId="2" applyFont="1" applyFill="1" applyBorder="1" applyAlignment="1">
      <alignment vertical="center"/>
    </xf>
    <xf numFmtId="0" fontId="15" fillId="0" borderId="0" xfId="5" applyFont="1" applyFill="1" applyAlignment="1">
      <alignment horizontal="left" vertical="center"/>
    </xf>
    <xf numFmtId="0" fontId="17" fillId="0" borderId="0" xfId="0" applyFont="1">
      <alignment vertical="top"/>
    </xf>
    <xf numFmtId="0" fontId="18" fillId="0" borderId="0" xfId="0" applyFont="1" applyAlignment="1">
      <alignment horizontal="left" vertical="top" wrapText="1" indent="1"/>
    </xf>
    <xf numFmtId="0" fontId="16" fillId="0" borderId="0" xfId="0" applyFont="1" applyAlignment="1">
      <alignment horizontal="left" vertical="center" indent="1"/>
    </xf>
    <xf numFmtId="0" fontId="18" fillId="6" borderId="0" xfId="13" applyFont="1" applyFill="1" applyBorder="1" applyAlignment="1">
      <alignment horizontal="left" vertical="top" wrapText="1" indent="1"/>
    </xf>
    <xf numFmtId="0" fontId="17" fillId="6" borderId="7" xfId="14" applyFont="1" applyFill="1" applyBorder="1" applyAlignment="1">
      <alignment horizontal="center" vertical="center"/>
    </xf>
    <xf numFmtId="0" fontId="17" fillId="6" borderId="8" xfId="14" applyFont="1" applyFill="1" applyBorder="1" applyAlignment="1">
      <alignment horizontal="center" vertical="center"/>
    </xf>
    <xf numFmtId="0" fontId="17" fillId="0" borderId="5" xfId="16" applyFont="1" applyFill="1" applyBorder="1" applyAlignment="1">
      <alignment horizontal="center" vertical="center"/>
    </xf>
    <xf numFmtId="0" fontId="17" fillId="0" borderId="6" xfId="16" applyFont="1" applyFill="1" applyBorder="1" applyAlignment="1">
      <alignment horizontal="center" vertical="center"/>
    </xf>
    <xf numFmtId="0" fontId="19" fillId="0" borderId="0" xfId="0" applyFont="1">
      <alignment vertical="top"/>
    </xf>
    <xf numFmtId="0" fontId="18" fillId="7" borderId="0" xfId="13" applyFont="1" applyFill="1" applyBorder="1" applyAlignment="1">
      <alignment horizontal="left" vertical="top" wrapText="1" indent="1"/>
    </xf>
    <xf numFmtId="0" fontId="18" fillId="8" borderId="0" xfId="13" applyFont="1" applyFill="1" applyBorder="1" applyAlignment="1">
      <alignment horizontal="left" vertical="top" wrapText="1" indent="1"/>
    </xf>
    <xf numFmtId="0" fontId="18" fillId="9" borderId="0" xfId="13" applyFont="1" applyFill="1" applyBorder="1" applyAlignment="1">
      <alignment horizontal="left" vertical="top" wrapText="1" indent="1"/>
    </xf>
    <xf numFmtId="0" fontId="24" fillId="0" borderId="4" xfId="2" applyFont="1" applyFill="1" applyBorder="1" applyAlignment="1">
      <alignment horizontal="left" vertical="top" indent="1"/>
    </xf>
    <xf numFmtId="0" fontId="25" fillId="0" borderId="9" xfId="2" applyFont="1" applyFill="1" applyBorder="1" applyAlignment="1">
      <alignment horizontal="left" vertical="top" indent="1"/>
    </xf>
    <xf numFmtId="0" fontId="26" fillId="0" borderId="10" xfId="2" applyFont="1" applyFill="1" applyBorder="1" applyAlignment="1">
      <alignment horizontal="left" vertical="top" indent="1"/>
    </xf>
    <xf numFmtId="0" fontId="27" fillId="0" borderId="11" xfId="2" applyFont="1" applyFill="1" applyBorder="1" applyAlignment="1">
      <alignment horizontal="left" vertical="top" indent="1"/>
    </xf>
    <xf numFmtId="166" fontId="16" fillId="0" borderId="0" xfId="12" applyNumberFormat="1" applyFont="1" applyAlignment="1">
      <alignment horizontal="left" vertical="center" indent="1"/>
    </xf>
    <xf numFmtId="166" fontId="16" fillId="6" borderId="0" xfId="13" applyNumberFormat="1" applyFont="1" applyFill="1" applyBorder="1" applyAlignment="1">
      <alignment horizontal="left" vertical="center" wrapText="1" indent="1"/>
    </xf>
    <xf numFmtId="166" fontId="16" fillId="8" borderId="0" xfId="13" applyNumberFormat="1" applyFont="1" applyFill="1" applyBorder="1" applyAlignment="1">
      <alignment horizontal="left" vertical="center" wrapText="1" indent="1"/>
    </xf>
    <xf numFmtId="166" fontId="16" fillId="9" borderId="0" xfId="13" applyNumberFormat="1" applyFont="1" applyFill="1" applyBorder="1" applyAlignment="1">
      <alignment horizontal="left" vertical="center" wrapText="1" indent="1"/>
    </xf>
    <xf numFmtId="166" fontId="16" fillId="7" borderId="0" xfId="13" applyNumberFormat="1" applyFont="1" applyFill="1" applyBorder="1" applyAlignment="1">
      <alignment horizontal="left" vertical="center" wrapText="1" indent="1"/>
    </xf>
    <xf numFmtId="0" fontId="18" fillId="0" borderId="0" xfId="0" applyFont="1" applyAlignment="1">
      <alignment horizontal="center" vertical="top" wrapText="1"/>
    </xf>
    <xf numFmtId="0" fontId="21" fillId="0" borderId="0" xfId="5" applyFont="1" applyFill="1" applyBorder="1">
      <alignment vertical="center"/>
    </xf>
    <xf numFmtId="0" fontId="14" fillId="6" borderId="0" xfId="11" applyFont="1" applyFill="1" applyBorder="1" applyAlignment="1">
      <alignment horizontal="left" vertical="center" wrapText="1" indent="1"/>
    </xf>
    <xf numFmtId="0" fontId="18" fillId="6" borderId="0" xfId="11" applyFont="1" applyFill="1" applyBorder="1">
      <alignment horizontal="left" vertical="top" wrapText="1" indent="1"/>
    </xf>
    <xf numFmtId="0" fontId="13" fillId="0" borderId="4" xfId="15" applyFont="1" applyFill="1" applyBorder="1" applyAlignment="1">
      <alignment horizontal="center" vertical="top"/>
    </xf>
    <xf numFmtId="0" fontId="20" fillId="0" borderId="0" xfId="5" applyFont="1" applyFill="1" applyBorder="1">
      <alignment vertical="center"/>
    </xf>
    <xf numFmtId="0" fontId="14" fillId="7" borderId="0" xfId="11" applyFont="1" applyFill="1" applyBorder="1" applyAlignment="1">
      <alignment horizontal="left" vertical="center" wrapText="1" indent="1"/>
    </xf>
    <xf numFmtId="0" fontId="18" fillId="7" borderId="0" xfId="11" applyFont="1" applyFill="1" applyBorder="1">
      <alignment horizontal="left" vertical="top" wrapText="1" indent="1"/>
    </xf>
    <xf numFmtId="0" fontId="23" fillId="0" borderId="0" xfId="5" applyFont="1" applyFill="1" applyBorder="1">
      <alignment vertical="center"/>
    </xf>
    <xf numFmtId="0" fontId="14" fillId="9" borderId="0" xfId="11" applyFont="1" applyFill="1" applyBorder="1" applyAlignment="1">
      <alignment horizontal="left" vertical="center" wrapText="1" indent="1"/>
    </xf>
    <xf numFmtId="0" fontId="18" fillId="9" borderId="0" xfId="11" applyFont="1" applyFill="1" applyBorder="1">
      <alignment horizontal="left" vertical="top" wrapText="1" indent="1"/>
    </xf>
    <xf numFmtId="0" fontId="22" fillId="0" borderId="0" xfId="5" applyFont="1" applyFill="1" applyBorder="1">
      <alignment vertical="center"/>
    </xf>
    <xf numFmtId="0" fontId="14" fillId="8" borderId="0" xfId="11" applyFont="1" applyFill="1" applyBorder="1" applyAlignment="1">
      <alignment horizontal="left" vertical="center" wrapText="1" indent="1"/>
    </xf>
    <xf numFmtId="0" fontId="18" fillId="8" borderId="0" xfId="11" applyFont="1" applyFill="1" applyBorder="1">
      <alignment horizontal="left" vertical="top" wrapText="1" indent="1"/>
    </xf>
    <xf numFmtId="0" fontId="14" fillId="0" borderId="0" xfId="2" applyFont="1" applyFill="1" applyBorder="1" applyAlignment="1">
      <alignment horizontal="center" vertical="center"/>
    </xf>
  </cellXfs>
  <cellStyles count="50">
    <cellStyle name="20% - Énfasis1" xfId="29" builtinId="30" customBuiltin="1"/>
    <cellStyle name="20% - Énfasis2" xfId="32" builtinId="34" customBuiltin="1"/>
    <cellStyle name="20% - Énfasis3" xfId="36" builtinId="38" customBuiltin="1"/>
    <cellStyle name="20% - Énfasis4" xfId="40" builtinId="42" customBuiltin="1"/>
    <cellStyle name="20% - Énfasis5" xfId="43" builtinId="46" customBuiltin="1"/>
    <cellStyle name="20% - Énfasis6" xfId="47" builtinId="50" customBuiltin="1"/>
    <cellStyle name="40% - Énfasis1" xfId="1" builtinId="31" customBuiltin="1"/>
    <cellStyle name="40% - Énfasis2" xfId="33" builtinId="35" customBuiltin="1"/>
    <cellStyle name="40% - Énfasis3" xfId="37" builtinId="39" customBuiltin="1"/>
    <cellStyle name="40% - Énfasis4" xfId="41" builtinId="43" customBuiltin="1"/>
    <cellStyle name="40% - Énfasis5" xfId="44" builtinId="47" customBuiltin="1"/>
    <cellStyle name="40% - Énfasis6" xfId="48" builtinId="51" customBuiltin="1"/>
    <cellStyle name="60% - Énfasis1" xfId="30" builtinId="32" customBuiltin="1"/>
    <cellStyle name="60% - Énfasis2" xfId="34" builtinId="36" customBuiltin="1"/>
    <cellStyle name="60% - Énfasis3" xfId="38" builtinId="40" customBuiltin="1"/>
    <cellStyle name="60% - Énfasis4" xfId="42" builtinId="44" customBuiltin="1"/>
    <cellStyle name="60% - Énfasis5" xfId="45" builtinId="48" customBuiltin="1"/>
    <cellStyle name="60% - Énfasis6" xfId="49" builtinId="52" customBuiltin="1"/>
    <cellStyle name="Bueno" xfId="17" builtinId="26" customBuiltin="1"/>
    <cellStyle name="Cálculo" xfId="22" builtinId="22" customBuiltin="1"/>
    <cellStyle name="Celda de comprobación" xfId="24" builtinId="23" customBuiltin="1"/>
    <cellStyle name="Celda vinculada" xfId="23" builtinId="24" customBuiltin="1"/>
    <cellStyle name="Con bandas" xfId="13" xr:uid="{00000000-0005-0000-0000-000003000000}"/>
    <cellStyle name="Día" xfId="12" xr:uid="{00000000-0005-0000-0000-000008000000}"/>
    <cellStyle name="Encabezado 1" xfId="2" builtinId="16" customBuiltin="1"/>
    <cellStyle name="Encabezado 4" xfId="11" builtinId="19" customBuiltin="1"/>
    <cellStyle name="Énfasis1" xfId="3" builtinId="29" customBuiltin="1"/>
    <cellStyle name="Énfasis2" xfId="31" builtinId="33" customBuiltin="1"/>
    <cellStyle name="Énfasis3" xfId="35" builtinId="37" customBuiltin="1"/>
    <cellStyle name="Énfasis4" xfId="39" builtinId="41" customBuiltin="1"/>
    <cellStyle name="Énfasis5" xfId="4" builtinId="45" customBuiltin="1"/>
    <cellStyle name="Énfasis6" xfId="46" builtinId="49" customBuiltin="1"/>
    <cellStyle name="Entrada" xfId="20" builtinId="20" customBuiltin="1"/>
    <cellStyle name="Entrada de configuración" xfId="14" xr:uid="{00000000-0005-0000-0000-00000F000000}"/>
    <cellStyle name="Incorrecto" xfId="18" builtinId="27" customBuiltin="1"/>
    <cellStyle name="Millares" xfId="6" builtinId="3" customBuiltin="1"/>
    <cellStyle name="Millares [0]" xfId="7" builtinId="6" customBuiltin="1"/>
    <cellStyle name="Moneda" xfId="8" builtinId="4" customBuiltin="1"/>
    <cellStyle name="Moneda [0]" xfId="9" builtinId="7" customBuiltin="1"/>
    <cellStyle name="Neutral" xfId="19" builtinId="28" customBuiltin="1"/>
    <cellStyle name="Normal" xfId="0" builtinId="0" customBuiltin="1"/>
    <cellStyle name="Notas" xfId="26" builtinId="10" customBuiltin="1"/>
    <cellStyle name="Porcentaje" xfId="10" builtinId="5" customBuiltin="1"/>
    <cellStyle name="Salida" xfId="21" builtinId="21" customBuiltin="1"/>
    <cellStyle name="Texto de advertencia" xfId="25" builtinId="11" customBuiltin="1"/>
    <cellStyle name="Texto explicativo" xfId="27" builtinId="53" customBuiltin="1"/>
    <cellStyle name="Título" xfId="5" builtinId="15" customBuiltin="1"/>
    <cellStyle name="Título 2" xfId="15" builtinId="17" customBuiltin="1"/>
    <cellStyle name="Título 3" xfId="16" builtinId="18" customBuiltin="1"/>
    <cellStyle name="Total" xfId="28" builtinId="25"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microsoft.com/office/2017/06/relationships/rdRichValue" Target="richData/rdrichvalue.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microsoft.com/office/2022/10/relationships/richValueRel" Target="richData/richValueRel.xml"/><Relationship Id="rId2" Type="http://schemas.openxmlformats.org/officeDocument/2006/relationships/worksheet" Target="worksheets/sheet2.xml"/><Relationship Id="rId16" Type="http://schemas.openxmlformats.org/officeDocument/2006/relationships/sheetMetadata" Target="metadata.xml"/><Relationship Id="rId20" Type="http://schemas.microsoft.com/office/2017/06/relationships/rdRichValueTypes" Target="richData/rdRichValueTyp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sharedStrings" Target="sharedStrings.xml"/><Relationship Id="rId23" Type="http://schemas.openxmlformats.org/officeDocument/2006/relationships/customXml" Target="../customXml/item2.xml"/><Relationship Id="rId10" Type="http://schemas.openxmlformats.org/officeDocument/2006/relationships/worksheet" Target="worksheets/sheet10.xml"/><Relationship Id="rId19" Type="http://schemas.microsoft.com/office/2017/06/relationships/rdRichValueStructure" Target="richData/rdrichvaluestructur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 Id="rId22"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4.jpeg"/></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1" Type="http://schemas.openxmlformats.org/officeDocument/2006/relationships/image" Target="../media/image5.jpe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jpe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invierno" title="Encabezado de invierno">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2" name="Imagen 1" descr="Edificios y un árbol en invierno" title="Encabezado de invierno">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primavera" title="Encabezado de primavera">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180975</xdr:colOff>
      <xdr:row>1</xdr:row>
      <xdr:rowOff>0</xdr:rowOff>
    </xdr:from>
    <xdr:to>
      <xdr:col>7</xdr:col>
      <xdr:colOff>0</xdr:colOff>
      <xdr:row>1</xdr:row>
      <xdr:rowOff>1143000</xdr:rowOff>
    </xdr:to>
    <xdr:pic>
      <xdr:nvPicPr>
        <xdr:cNvPr id="2" name="Imagen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rcRect/>
        <a:stretch/>
      </xdr:blipFill>
      <xdr:spPr>
        <a:xfrm>
          <a:off x="6953250" y="114300"/>
          <a:ext cx="1143000" cy="1143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180975</xdr:colOff>
      <xdr:row>1</xdr:row>
      <xdr:rowOff>0</xdr:rowOff>
    </xdr:from>
    <xdr:to>
      <xdr:col>7</xdr:col>
      <xdr:colOff>0</xdr:colOff>
      <xdr:row>1</xdr:row>
      <xdr:rowOff>1143000</xdr:rowOff>
    </xdr:to>
    <xdr:pic>
      <xdr:nvPicPr>
        <xdr:cNvPr id="2" name="Imagen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rcRect/>
        <a:stretch/>
      </xdr:blipFill>
      <xdr:spPr>
        <a:xfrm>
          <a:off x="6953250" y="114300"/>
          <a:ext cx="1143000" cy="1143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0</xdr:colOff>
      <xdr:row>1</xdr:row>
      <xdr:rowOff>0</xdr:rowOff>
    </xdr:from>
    <xdr:to>
      <xdr:col>9</xdr:col>
      <xdr:colOff>28575</xdr:colOff>
      <xdr:row>1</xdr:row>
      <xdr:rowOff>1143000</xdr:rowOff>
    </xdr:to>
    <xdr:pic>
      <xdr:nvPicPr>
        <xdr:cNvPr id="3" name="Imagen 2" descr="Edificios y un árbol en verano" title="Encabezado de verano">
          <a:extLst>
            <a:ext uri="{FF2B5EF4-FFF2-40B4-BE49-F238E27FC236}">
              <a16:creationId xmlns:a16="http://schemas.microsoft.com/office/drawing/2014/main" id="{00000000-0008-0000-0500-000003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86400" y="114300"/>
          <a:ext cx="4152900" cy="1143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1060450</xdr:colOff>
      <xdr:row>1</xdr:row>
      <xdr:rowOff>0</xdr:rowOff>
    </xdr:from>
    <xdr:to>
      <xdr:col>7</xdr:col>
      <xdr:colOff>444500</xdr:colOff>
      <xdr:row>1</xdr:row>
      <xdr:rowOff>1143000</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rcRect/>
        <a:stretch/>
      </xdr:blipFill>
      <xdr:spPr>
        <a:xfrm>
          <a:off x="6508750" y="114300"/>
          <a:ext cx="2032000" cy="1143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1060450</xdr:colOff>
      <xdr:row>1</xdr:row>
      <xdr:rowOff>0</xdr:rowOff>
    </xdr:from>
    <xdr:to>
      <xdr:col>7</xdr:col>
      <xdr:colOff>444500</xdr:colOff>
      <xdr:row>1</xdr:row>
      <xdr:rowOff>1143000</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rcRect/>
        <a:stretch/>
      </xdr:blipFill>
      <xdr:spPr>
        <a:xfrm>
          <a:off x="6508750" y="114300"/>
          <a:ext cx="2032000" cy="1143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1043370</xdr:colOff>
      <xdr:row>1</xdr:row>
      <xdr:rowOff>0</xdr:rowOff>
    </xdr:from>
    <xdr:to>
      <xdr:col>7</xdr:col>
      <xdr:colOff>427420</xdr:colOff>
      <xdr:row>1</xdr:row>
      <xdr:rowOff>1143000</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rcRect/>
        <a:stretch/>
      </xdr:blipFill>
      <xdr:spPr>
        <a:xfrm>
          <a:off x="6491670" y="114300"/>
          <a:ext cx="2032000" cy="1143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1289816</xdr:colOff>
      <xdr:row>1</xdr:row>
      <xdr:rowOff>0</xdr:rowOff>
    </xdr:from>
    <xdr:to>
      <xdr:col>9</xdr:col>
      <xdr:colOff>28575</xdr:colOff>
      <xdr:row>1</xdr:row>
      <xdr:rowOff>1143000</xdr:rowOff>
    </xdr:to>
    <xdr:pic>
      <xdr:nvPicPr>
        <xdr:cNvPr id="2" name="Imagen 1" descr="Edificios y un árbol en otoño" title="Encabezado de otoño">
          <a:extLst>
            <a:ext uri="{FF2B5EF4-FFF2-40B4-BE49-F238E27FC236}">
              <a16:creationId xmlns:a16="http://schemas.microsoft.com/office/drawing/2014/main" id="{00000000-0008-0000-0A00-000002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a:xfrm>
          <a:off x="5414141" y="114300"/>
          <a:ext cx="4187059" cy="1143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6</xdr:col>
      <xdr:colOff>180975</xdr:colOff>
      <xdr:row>1</xdr:row>
      <xdr:rowOff>0</xdr:rowOff>
    </xdr:from>
    <xdr:to>
      <xdr:col>7</xdr:col>
      <xdr:colOff>0</xdr:colOff>
      <xdr:row>1</xdr:row>
      <xdr:rowOff>1143000</xdr:rowOff>
    </xdr:to>
    <xdr:pic>
      <xdr:nvPicPr>
        <xdr:cNvPr id="4" name="Imagen 3">
          <a:extLst>
            <a:ext uri="{FF2B5EF4-FFF2-40B4-BE49-F238E27FC236}">
              <a16:creationId xmlns:a16="http://schemas.microsoft.com/office/drawing/2014/main" id="{83B54D93-B7A1-41D8-A817-50F0D6CEE881}"/>
            </a:ext>
          </a:extLst>
        </xdr:cNvPr>
        <xdr:cNvPicPr>
          <a:picLocks noChangeAspect="1"/>
        </xdr:cNvPicPr>
      </xdr:nvPicPr>
      <xdr:blipFill>
        <a:blip xmlns:r="http://schemas.openxmlformats.org/officeDocument/2006/relationships" r:embed="rId1"/>
        <a:srcRect/>
        <a:stretch/>
      </xdr:blipFill>
      <xdr:spPr>
        <a:xfrm>
          <a:off x="6953250" y="114300"/>
          <a:ext cx="1143000" cy="1143000"/>
        </a:xfrm>
        <a:prstGeom prst="rect">
          <a:avLst/>
        </a:prstGeom>
      </xdr:spPr>
    </xdr:pic>
    <xdr:clientData/>
  </xdr:twoCellAnchor>
</xdr:wsDr>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
  <rv s="0">
    <v>0</v>
    <v>5</v>
  </rv>
  <rv s="0">
    <v>1</v>
    <v>5</v>
  </rv>
  <rv s="0">
    <v>2</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5">
      <a:majorFont>
        <a:latin typeface="Cambria"/>
        <a:ea typeface=""/>
        <a:cs typeface=""/>
      </a:majorFont>
      <a:minorFont>
        <a:latin typeface="Lucida Bright"/>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8" tint="0.59999389629810485"/>
    <pageSetUpPr autoPageBreaks="0" fitToPage="1"/>
  </sheetPr>
  <dimension ref="A1:L15"/>
  <sheetViews>
    <sheetView showGridLines="0" zoomScaleNormal="100" workbookViewId="0">
      <selection activeCell="C11" activeCellId="9" sqref="C7 C9 E9 E7 E5 E11 E13 C15 C13 C11"/>
    </sheetView>
  </sheetViews>
  <sheetFormatPr baseColWidth="10" defaultColWidth="8.88671875" defaultRowHeight="14.25" x14ac:dyDescent="0.2"/>
  <cols>
    <col min="1" max="1" width="1.77734375" style="1" customWidth="1"/>
    <col min="2" max="4" width="15.44140625" style="1" customWidth="1"/>
    <col min="5" max="5" width="17.6640625" style="1" customWidth="1"/>
    <col min="6" max="8" width="15.44140625" style="1" customWidth="1"/>
    <col min="9" max="9" width="1.77734375" style="1" customWidth="1"/>
    <col min="10" max="10" width="8.77734375" style="1" customWidth="1"/>
    <col min="11" max="12" width="15.77734375" style="1" customWidth="1"/>
    <col min="13" max="13" width="1.77734375" style="1" customWidth="1"/>
    <col min="14" max="16384" width="8.88671875" style="1"/>
  </cols>
  <sheetData>
    <row r="1" spans="1:12" ht="9" customHeight="1" x14ac:dyDescent="0.2">
      <c r="I1" s="1" t="s">
        <v>1</v>
      </c>
    </row>
    <row r="2" spans="1:12" ht="100.5" customHeight="1" x14ac:dyDescent="0.2">
      <c r="B2" s="26" t="str">
        <f>"Enero "&amp;CalendarYear</f>
        <v>Enero 2025</v>
      </c>
      <c r="C2" s="26"/>
      <c r="D2" s="26"/>
      <c r="E2" s="2"/>
      <c r="F2" s="2"/>
      <c r="G2" s="2"/>
      <c r="H2" s="3"/>
    </row>
    <row r="3" spans="1:12"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c r="K3" s="29" t="s">
        <v>2</v>
      </c>
      <c r="L3" s="29"/>
    </row>
    <row r="4" spans="1:12" s="6" customFormat="1" ht="19.5" customHeight="1" x14ac:dyDescent="0.2">
      <c r="B4" s="20">
        <f t="array" ref="B4:H4">DaysAndWeeks+DATE(CalendarYear,1,1)-WEEKDAY(DATE(CalendarYear,1,1),(InicioDeLaSemana="lunes")+1)+1</f>
        <v>45656</v>
      </c>
      <c r="C4" s="20">
        <v>45657</v>
      </c>
      <c r="D4" s="20">
        <v>45658</v>
      </c>
      <c r="E4" s="20">
        <v>45659</v>
      </c>
      <c r="F4" s="20">
        <v>45660</v>
      </c>
      <c r="G4" s="20">
        <v>45661</v>
      </c>
      <c r="H4" s="20">
        <v>45662</v>
      </c>
      <c r="K4" s="10" t="s">
        <v>3</v>
      </c>
      <c r="L4" s="11" t="s">
        <v>4</v>
      </c>
    </row>
    <row r="5" spans="1:12" s="5" customFormat="1" ht="48" customHeight="1" x14ac:dyDescent="0.2">
      <c r="E5" s="25"/>
      <c r="K5" s="8">
        <v>2025</v>
      </c>
      <c r="L5" s="9" t="s">
        <v>5</v>
      </c>
    </row>
    <row r="6" spans="1:12" s="6" customFormat="1" ht="19.5" customHeight="1" x14ac:dyDescent="0.2">
      <c r="B6" s="21">
        <f t="array" ref="B6:H6">DaysAndWeeks+DATE(CalendarYear,1,1)-WEEKDAY(DATE(CalendarYear,1,1),(InicioDeLaSemana="lunes")+1)+8</f>
        <v>45663</v>
      </c>
      <c r="C6" s="21">
        <v>45664</v>
      </c>
      <c r="D6" s="21">
        <v>45665</v>
      </c>
      <c r="E6" s="21">
        <v>45666</v>
      </c>
      <c r="F6" s="21">
        <v>45667</v>
      </c>
      <c r="G6" s="21">
        <v>45668</v>
      </c>
      <c r="H6" s="21">
        <v>45669</v>
      </c>
    </row>
    <row r="7" spans="1:12" s="5" customFormat="1" ht="48" customHeight="1" x14ac:dyDescent="0.2">
      <c r="B7" s="7"/>
      <c r="C7" s="25"/>
      <c r="D7" s="7"/>
      <c r="E7" s="25"/>
      <c r="G7" s="7"/>
      <c r="H7" s="7"/>
    </row>
    <row r="8" spans="1:12" s="6" customFormat="1" ht="19.5" customHeight="1" x14ac:dyDescent="0.2">
      <c r="B8" s="20">
        <f t="array" ref="B8:H8">DaysAndWeeks+DATE(CalendarYear,1,1)-WEEKDAY(DATE(CalendarYear,1,1),(InicioDeLaSemana="lunes")+1)+15</f>
        <v>45670</v>
      </c>
      <c r="C8" s="20">
        <v>45671</v>
      </c>
      <c r="D8" s="20">
        <v>45672</v>
      </c>
      <c r="E8" s="20">
        <v>45673</v>
      </c>
      <c r="F8" s="20">
        <v>45674</v>
      </c>
      <c r="G8" s="20">
        <v>45675</v>
      </c>
      <c r="H8" s="20">
        <v>45676</v>
      </c>
    </row>
    <row r="9" spans="1:12" s="5" customFormat="1" ht="48" customHeight="1" x14ac:dyDescent="0.2">
      <c r="C9" s="25"/>
      <c r="E9" s="25"/>
    </row>
    <row r="10" spans="1:12" s="6" customFormat="1" ht="19.5" customHeight="1" x14ac:dyDescent="0.2">
      <c r="B10" s="21">
        <f t="array" ref="B10:H10">DaysAndWeeks+DATE(CalendarYear,1,1)-WEEKDAY(DATE(CalendarYear,1,1),(InicioDeLaSemana="lunes")+1)+22</f>
        <v>45677</v>
      </c>
      <c r="C10" s="21">
        <v>45678</v>
      </c>
      <c r="D10" s="21">
        <v>45679</v>
      </c>
      <c r="E10" s="21">
        <v>45680</v>
      </c>
      <c r="F10" s="21">
        <v>45681</v>
      </c>
      <c r="G10" s="21">
        <v>45682</v>
      </c>
      <c r="H10" s="21">
        <v>45683</v>
      </c>
    </row>
    <row r="11" spans="1:12" s="5" customFormat="1" ht="48" customHeight="1" x14ac:dyDescent="0.2">
      <c r="B11" s="7"/>
      <c r="C11" s="25"/>
      <c r="D11" s="7"/>
      <c r="E11" s="25"/>
      <c r="G11" s="7"/>
      <c r="H11" s="7"/>
    </row>
    <row r="12" spans="1:12" s="6" customFormat="1" ht="19.5" customHeight="1" x14ac:dyDescent="0.2">
      <c r="B12" s="20">
        <f t="array" ref="B12:H12">DaysAndWeeks+DATE(CalendarYear,1,1)-WEEKDAY(DATE(CalendarYear,1,1),(InicioDeLaSemana="lunes")+1)+29</f>
        <v>45684</v>
      </c>
      <c r="C12" s="20">
        <v>45685</v>
      </c>
      <c r="D12" s="20">
        <v>45686</v>
      </c>
      <c r="E12" s="20">
        <v>45687</v>
      </c>
      <c r="F12" s="20">
        <v>45688</v>
      </c>
      <c r="G12" s="20">
        <v>45689</v>
      </c>
      <c r="H12" s="20">
        <v>45690</v>
      </c>
    </row>
    <row r="13" spans="1:12" s="5" customFormat="1" ht="48" customHeight="1" x14ac:dyDescent="0.2">
      <c r="C13" s="25"/>
      <c r="E13" s="25"/>
    </row>
    <row r="14" spans="1:12" s="6" customFormat="1" ht="19.5" customHeight="1" x14ac:dyDescent="0.2">
      <c r="B14" s="21">
        <f t="array" ref="B14:C14">DaysAndWeeks+DATE(CalendarYear,1,1)-WEEKDAY(DATE(CalendarYear,1,1),(InicioDeLaSemana="lunes")+1)+36</f>
        <v>45691</v>
      </c>
      <c r="C14" s="21">
        <v>45692</v>
      </c>
      <c r="D14" s="27" t="s">
        <v>0</v>
      </c>
      <c r="E14" s="27"/>
      <c r="F14" s="27"/>
      <c r="G14" s="27"/>
      <c r="H14" s="27"/>
    </row>
    <row r="15" spans="1:12" s="5" customFormat="1" ht="48" customHeight="1" x14ac:dyDescent="0.2">
      <c r="B15" s="7"/>
      <c r="C15" s="25"/>
      <c r="D15" s="28"/>
      <c r="E15" s="28"/>
      <c r="F15" s="28"/>
      <c r="G15" s="28"/>
      <c r="H15" s="28"/>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ccione un día de la lista. Seleccione Cancelar y, después, presione ALT + Flecha abajo para seleccionar el día de la lista desplegable" prompt="Seleccione el día de inicio de la semana en esta celda. Presione ALT + Flecha abajo para abrir la lista desplegable, presione Flecha abajo y después ENTRAR para realizar la selección" sqref="L5" xr:uid="{00000000-0002-0000-0000-000000000000}">
      <formula1>"domingo, lunes"</formula1>
    </dataValidation>
    <dataValidation allowBlank="1" showInputMessage="1" showErrorMessage="1" prompt="Cree un calendario de un mes personalizado en este libro. Personalice el año y el día de inicio de la semana para todos los meses de esta hoja de cálculo de enero. Cada mes se encuentra en una hoja de cálculo independiente." sqref="A1" xr:uid="{00000000-0002-0000-0000-000001000000}"/>
    <dataValidation allowBlank="1" showInputMessage="1" showErrorMessage="1" prompt="Escriba el año en la celda inferior." sqref="K4" xr:uid="{00000000-0002-0000-0000-000002000000}"/>
    <dataValidation allowBlank="1" showInputMessage="1" showErrorMessage="1" prompt="Seleccione el día de inicio de la semana en la celda inferior." sqref="L4" xr:uid="{00000000-0002-0000-0000-000003000000}"/>
    <dataValidation allowBlank="1" showInputMessage="1" showErrorMessage="1" prompt="Escriba el año en esta celda" sqref="K5" xr:uid="{00000000-0002-0000-0000-000004000000}"/>
    <dataValidation allowBlank="1" showInputMessage="1" showErrorMessage="1" prompt="Esta fila contiene los nombres de los días laborables de este calendario. Esta celda contiene el día de inicio de la semana. Para cambiar el día de inicio de la semana, escriba un nuevo día laborable en la celda L5, en esta hoja de cálculo." sqref="B3" xr:uid="{00000000-0002-0000-0000-000005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000-000006000000}"/>
    <dataValidation allowBlank="1" showInputMessage="1" showErrorMessage="1" prompt="El año de esta celda se actualiza automáticamente según el año especificado en la celda K5. El calendario siguiente incluye fechas de los meses anterior y posterior con un sombreado de fuente más claro." sqref="B2:D2" xr:uid="{00000000-0002-0000-0000-000007000000}"/>
    <dataValidation allowBlank="1" showInputMessage="1" showErrorMessage="1" prompt="El día de la semana se determinará automáticamente" sqref="C3:H3" xr:uid="{00000000-0002-0000-0000-000008000000}"/>
    <dataValidation allowBlank="1" showInputMessage="1" showErrorMessage="1" prompt="Las celdas de esta fila y las filas 7, 9, 11, 13 y 15 son para escribir notas diarias relacionadas con el día natural de la celda anterior." sqref="B5" xr:uid="{00000000-0002-0000-0000-000009000000}"/>
    <dataValidation allowBlank="1" showInputMessage="1" prompt="Escriba las notas del mes en esta celda." sqref="D15:H15" xr:uid="{00000000-0002-0000-0000-00000A000000}"/>
    <dataValidation allowBlank="1" showInputMessage="1" prompt="Escriba las notas del mes en la celda inferior." sqref="D14:H14" xr:uid="{00000000-0002-0000-0000-00000B000000}"/>
    <dataValidation allowBlank="1" showInputMessage="1" showErrorMessage="1" prompt="Escriba el año y seleccione el día de inicio del calendario en las celdas siguientes. Estas celdas de configuración del calendario no se imprimirán." sqref="K3" xr:uid="{00000000-0002-0000-0000-00000C000000}"/>
  </dataValidations>
  <printOptions horizontalCentered="1"/>
  <pageMargins left="0.25" right="0.25" top="0.5" bottom="0.5" header="0.3" footer="0.3"/>
  <pageSetup paperSize="9" orientation="landscape" r:id="rId1"/>
  <headerFooter differentFirst="1"/>
  <drawing r:id="rId2"/>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8" tint="0.59999389629810485"/>
    <pageSetUpPr fitToPage="1"/>
  </sheetPr>
  <dimension ref="A1:I15"/>
  <sheetViews>
    <sheetView showGridLines="0" zoomScaleNormal="100" workbookViewId="0">
      <selection activeCell="C15" activeCellId="9" sqref="C5 C7 C9 E7 E9 E11 C11 C13 E13 C1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6384" width="8.88671875" style="1"/>
  </cols>
  <sheetData>
    <row r="1" spans="1:9" ht="9" customHeight="1" x14ac:dyDescent="0.2">
      <c r="I1" s="1" t="s">
        <v>1</v>
      </c>
    </row>
    <row r="2" spans="1:9" ht="100.5" customHeight="1" x14ac:dyDescent="0.2">
      <c r="B2" s="26" t="str">
        <f>"Febrero "&amp;CalendarYear</f>
        <v>Febrero 2025</v>
      </c>
      <c r="C2" s="26"/>
      <c r="D2" s="26"/>
      <c r="E2" s="2"/>
      <c r="F2" s="2"/>
      <c r="G2" s="2"/>
      <c r="H2" s="3"/>
    </row>
    <row r="3" spans="1:9" s="4" customFormat="1" ht="19.5" customHeight="1" thickBot="1" x14ac:dyDescent="0.25">
      <c r="A3" s="1"/>
      <c r="B3" s="16" t="str">
        <f>InicioDeLaSemana</f>
        <v>lunes</v>
      </c>
      <c r="C3" s="16" t="str">
        <f>TEXT(C4,"dddd")</f>
        <v>martes</v>
      </c>
      <c r="D3" s="16" t="str">
        <f t="shared" ref="D3:H3" si="0">TEXT(D4,"dddd")</f>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DaysAndWeeks+DATE(CalendarYear,2,1)-WEEKDAY(DATE(CalendarYear,2,1),(InicioDeLaSemana="lunes")+1)+1</f>
        <v>45684</v>
      </c>
      <c r="C4" s="20">
        <v>45685</v>
      </c>
      <c r="D4" s="20">
        <v>45686</v>
      </c>
      <c r="E4" s="20">
        <v>45687</v>
      </c>
      <c r="F4" s="20">
        <v>45688</v>
      </c>
      <c r="G4" s="20">
        <v>45689</v>
      </c>
      <c r="H4" s="20">
        <v>45690</v>
      </c>
    </row>
    <row r="5" spans="1:9" s="5" customFormat="1" ht="48" customHeight="1" x14ac:dyDescent="0.2">
      <c r="C5" s="25"/>
    </row>
    <row r="6" spans="1:9" s="6" customFormat="1" ht="19.5" customHeight="1" x14ac:dyDescent="0.2">
      <c r="B6" s="21">
        <f t="array" ref="B6:H6">DaysAndWeeks+DATE(CalendarYear,2,1)-WEEKDAY(DATE(CalendarYear,2,1),(InicioDeLaSemana="lunes")+1)+8</f>
        <v>45691</v>
      </c>
      <c r="C6" s="21">
        <v>45692</v>
      </c>
      <c r="D6" s="21">
        <v>45693</v>
      </c>
      <c r="E6" s="21">
        <v>45694</v>
      </c>
      <c r="F6" s="21">
        <v>45695</v>
      </c>
      <c r="G6" s="21">
        <v>45696</v>
      </c>
      <c r="H6" s="21">
        <v>45697</v>
      </c>
    </row>
    <row r="7" spans="1:9" s="5" customFormat="1" ht="48" customHeight="1" x14ac:dyDescent="0.2">
      <c r="B7" s="7"/>
      <c r="C7" s="25"/>
      <c r="D7" s="7"/>
      <c r="E7" s="25"/>
      <c r="F7" s="7"/>
      <c r="G7" s="7"/>
      <c r="H7" s="7"/>
    </row>
    <row r="8" spans="1:9" s="6" customFormat="1" ht="19.5" customHeight="1" x14ac:dyDescent="0.2">
      <c r="B8" s="20">
        <f t="array" ref="B8:H8">DaysAndWeeks+DATE(CalendarYear,2,1)-WEEKDAY(DATE(CalendarYear,2,1),(InicioDeLaSemana="lunes")+1)+15</f>
        <v>45698</v>
      </c>
      <c r="C8" s="20">
        <v>45699</v>
      </c>
      <c r="D8" s="20">
        <v>45700</v>
      </c>
      <c r="E8" s="20">
        <v>45701</v>
      </c>
      <c r="F8" s="20">
        <v>45702</v>
      </c>
      <c r="G8" s="20">
        <v>45703</v>
      </c>
      <c r="H8" s="20">
        <v>45704</v>
      </c>
    </row>
    <row r="9" spans="1:9" s="5" customFormat="1" ht="48" customHeight="1" x14ac:dyDescent="0.2">
      <c r="C9" s="25"/>
      <c r="E9" s="25"/>
    </row>
    <row r="10" spans="1:9" s="6" customFormat="1" ht="19.5" customHeight="1" x14ac:dyDescent="0.2">
      <c r="B10" s="21">
        <f t="array" ref="B10:H10">DaysAndWeeks+DATE(CalendarYear,2,1)-WEEKDAY(DATE(CalendarYear,2,1),(InicioDeLaSemana="lunes")+1)+22</f>
        <v>45705</v>
      </c>
      <c r="C10" s="21">
        <v>45706</v>
      </c>
      <c r="D10" s="21">
        <v>45707</v>
      </c>
      <c r="E10" s="21">
        <v>45708</v>
      </c>
      <c r="F10" s="21">
        <v>45709</v>
      </c>
      <c r="G10" s="21">
        <v>45710</v>
      </c>
      <c r="H10" s="21">
        <v>45711</v>
      </c>
    </row>
    <row r="11" spans="1:9" s="5" customFormat="1" ht="48" customHeight="1" x14ac:dyDescent="0.2">
      <c r="B11" s="7"/>
      <c r="C11" s="25"/>
      <c r="D11" s="7"/>
      <c r="E11" s="25"/>
      <c r="F11" s="7"/>
      <c r="G11" s="7"/>
      <c r="H11" s="7"/>
    </row>
    <row r="12" spans="1:9" s="6" customFormat="1" ht="19.5" customHeight="1" x14ac:dyDescent="0.2">
      <c r="B12" s="20">
        <f t="array" ref="B12:H12">DaysAndWeeks+DATE(CalendarYear,2,1)-WEEKDAY(DATE(CalendarYear,2,1),(InicioDeLaSemana="lunes")+1)+29</f>
        <v>45712</v>
      </c>
      <c r="C12" s="20">
        <v>45713</v>
      </c>
      <c r="D12" s="20">
        <v>45714</v>
      </c>
      <c r="E12" s="20">
        <v>45715</v>
      </c>
      <c r="F12" s="20">
        <v>45716</v>
      </c>
      <c r="G12" s="20">
        <v>45717</v>
      </c>
      <c r="H12" s="20">
        <v>45718</v>
      </c>
    </row>
    <row r="13" spans="1:9" s="5" customFormat="1" ht="48" customHeight="1" x14ac:dyDescent="0.2">
      <c r="C13" s="25"/>
      <c r="E13" s="25"/>
    </row>
    <row r="14" spans="1:9" s="6" customFormat="1" ht="19.5" customHeight="1" x14ac:dyDescent="0.2">
      <c r="B14" s="21">
        <f t="array" ref="B14:C14">DaysAndWeeks+DATE(CalendarYear,2,1)-WEEKDAY(DATE(CalendarYear,2,1),(InicioDeLaSemana="lunes")+1)+36</f>
        <v>45719</v>
      </c>
      <c r="C14" s="21">
        <v>45720</v>
      </c>
      <c r="D14" s="27" t="s">
        <v>0</v>
      </c>
      <c r="E14" s="27"/>
      <c r="F14" s="27"/>
      <c r="G14" s="27"/>
      <c r="H14" s="27"/>
    </row>
    <row r="15" spans="1:9" s="5" customFormat="1" ht="48" customHeight="1" x14ac:dyDescent="0.2">
      <c r="B15" s="7"/>
      <c r="C15" s="25"/>
      <c r="D15" s="28"/>
      <c r="E15" s="28"/>
      <c r="F15" s="28"/>
      <c r="G15" s="28"/>
      <c r="H15" s="28"/>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El día de la semana se determinará automáticamente" sqref="C3:H3" xr:uid="{00000000-0002-0000-01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100-000001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100-000002000000}"/>
    <dataValidation allowBlank="1" showInputMessage="1" showErrorMessage="1" prompt="Calendario del mes de febrero" sqref="A1" xr:uid="{00000000-0002-0000-0100-000003000000}"/>
    <dataValidation allowBlank="1" showInputMessage="1" prompt="Escriba las notas del mes en la celda inferior." sqref="D14:H14" xr:uid="{00000000-0002-0000-0100-000004000000}"/>
    <dataValidation allowBlank="1" showInputMessage="1" prompt="Escriba las notas del mes en esta celda." sqref="D15:H15" xr:uid="{00000000-0002-0000-0100-000005000000}"/>
    <dataValidation allowBlank="1" showInputMessage="1" showErrorMessage="1" prompt="Las celdas de esta fila y las filas 7, 9, 11, 13 y 15 son para escribir notas diarias relacionadas con el día natural de la celda anterior." sqref="B5" xr:uid="{00000000-0002-0000-01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100-000007000000}"/>
  </dataValidations>
  <printOptions horizontalCentered="1"/>
  <pageMargins left="0.25" right="0.25" top="0.5" bottom="0.5" header="0.3" footer="0.3"/>
  <pageSetup paperSize="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9" tint="0.59999389629810485"/>
    <pageSetUpPr fitToPage="1"/>
  </sheetPr>
  <dimension ref="A1:I15"/>
  <sheetViews>
    <sheetView showGridLines="0" zoomScaleNormal="100" workbookViewId="0">
      <selection activeCell="C15" activeCellId="9" sqref="E13 E11 E9 E7 E5 C7 C9 C11 C13 C15:G1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0" t="str">
        <f>"Marzo "&amp;CalendarYear</f>
        <v>Marzo 2025</v>
      </c>
      <c r="C2" s="30"/>
      <c r="D2" s="30"/>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DaysAndWeeks+DATE(CalendarYear,3,1)-WEEKDAY(DATE(CalendarYear,3,1),(InicioDeLaSemana="lunes")+1)+1</f>
        <v>45712</v>
      </c>
      <c r="C4" s="20">
        <v>45713</v>
      </c>
      <c r="D4" s="20">
        <v>45714</v>
      </c>
      <c r="E4" s="20">
        <v>45715</v>
      </c>
      <c r="F4" s="20">
        <v>45716</v>
      </c>
      <c r="G4" s="20">
        <v>45717</v>
      </c>
      <c r="H4" s="20">
        <v>45718</v>
      </c>
    </row>
    <row r="5" spans="1:9" s="5" customFormat="1" ht="48" customHeight="1" x14ac:dyDescent="0.2"/>
    <row r="6" spans="1:9" s="6" customFormat="1" ht="19.5" customHeight="1" x14ac:dyDescent="0.2">
      <c r="B6" s="24">
        <f t="array" ref="B6:H6">DaysAndWeeks+DATE(CalendarYear,3,1)-WEEKDAY(DATE(CalendarYear,3,1),(InicioDeLaSemana="lunes")+1)+8</f>
        <v>45719</v>
      </c>
      <c r="C6" s="24">
        <v>45720</v>
      </c>
      <c r="D6" s="24">
        <v>45721</v>
      </c>
      <c r="E6" s="24">
        <v>45722</v>
      </c>
      <c r="F6" s="24">
        <v>45723</v>
      </c>
      <c r="G6" s="24">
        <v>45724</v>
      </c>
      <c r="H6" s="24">
        <v>45725</v>
      </c>
    </row>
    <row r="7" spans="1:9" s="5" customFormat="1" ht="48" customHeight="1" x14ac:dyDescent="0.2">
      <c r="B7" s="13"/>
      <c r="C7" s="13"/>
      <c r="D7" s="13"/>
      <c r="E7" s="13"/>
      <c r="F7" s="13"/>
    </row>
    <row r="8" spans="1:9" s="6" customFormat="1" ht="19.5" customHeight="1" x14ac:dyDescent="0.2">
      <c r="B8" s="20">
        <f t="array" ref="B8:H8">DaysAndWeeks+DATE(CalendarYear,3,1)-WEEKDAY(DATE(CalendarYear,3,1),(InicioDeLaSemana="lunes")+1)+15</f>
        <v>45726</v>
      </c>
      <c r="C8" s="20">
        <v>45727</v>
      </c>
      <c r="D8" s="20">
        <v>45728</v>
      </c>
      <c r="E8" s="20">
        <v>45729</v>
      </c>
      <c r="F8" s="20">
        <v>45730</v>
      </c>
      <c r="G8" s="20">
        <v>45731</v>
      </c>
      <c r="H8" s="20">
        <v>45732</v>
      </c>
    </row>
    <row r="9" spans="1:9" s="5" customFormat="1" ht="48" customHeight="1" x14ac:dyDescent="0.2"/>
    <row r="10" spans="1:9" s="6" customFormat="1" ht="19.5" customHeight="1" x14ac:dyDescent="0.2">
      <c r="B10" s="24">
        <f t="array" ref="B10:H10">DaysAndWeeks+DATE(CalendarYear,3,1)-WEEKDAY(DATE(CalendarYear,3,1),(InicioDeLaSemana="lunes")+1)+22</f>
        <v>45733</v>
      </c>
      <c r="C10" s="24">
        <v>45734</v>
      </c>
      <c r="D10" s="24">
        <v>45735</v>
      </c>
      <c r="E10" s="24">
        <v>45736</v>
      </c>
      <c r="F10" s="24">
        <v>45737</v>
      </c>
      <c r="G10" s="24">
        <v>45738</v>
      </c>
      <c r="H10" s="24">
        <v>45739</v>
      </c>
    </row>
    <row r="11" spans="1:9" s="5" customFormat="1" ht="48" customHeight="1" x14ac:dyDescent="0.2">
      <c r="B11" s="13"/>
      <c r="C11" s="13"/>
      <c r="D11" s="13"/>
      <c r="E11" s="13"/>
      <c r="F11" s="13"/>
    </row>
    <row r="12" spans="1:9" s="6" customFormat="1" ht="19.5" customHeight="1" x14ac:dyDescent="0.2">
      <c r="B12" s="20">
        <f t="array" ref="B12:H12">DaysAndWeeks+DATE(CalendarYear,3,1)-WEEKDAY(DATE(CalendarYear,3,1),(InicioDeLaSemana="lunes")+1)+29</f>
        <v>45740</v>
      </c>
      <c r="C12" s="20">
        <v>45741</v>
      </c>
      <c r="D12" s="20">
        <v>45742</v>
      </c>
      <c r="E12" s="20">
        <v>45743</v>
      </c>
      <c r="F12" s="20">
        <v>45744</v>
      </c>
      <c r="G12" s="20">
        <v>45745</v>
      </c>
      <c r="H12" s="20">
        <v>45746</v>
      </c>
    </row>
    <row r="13" spans="1:9" s="5" customFormat="1" ht="48" customHeight="1" x14ac:dyDescent="0.2"/>
    <row r="14" spans="1:9" s="6" customFormat="1" ht="19.5" customHeight="1" x14ac:dyDescent="0.2">
      <c r="B14" s="24">
        <f t="array" ref="B14:C14">DaysAndWeeks+DATE(CalendarYear,3,1)-WEEKDAY(DATE(CalendarYear,3,1),(InicioDeLaSemana="lunes")+1)+36</f>
        <v>45747</v>
      </c>
      <c r="C14" s="24">
        <v>45748</v>
      </c>
      <c r="D14" s="31" t="s">
        <v>0</v>
      </c>
      <c r="E14" s="31"/>
      <c r="F14" s="31"/>
      <c r="G14" s="31"/>
      <c r="H14" s="31"/>
    </row>
    <row r="15" spans="1:9" s="5" customFormat="1" ht="48" customHeight="1" x14ac:dyDescent="0.2">
      <c r="B15" s="13"/>
      <c r="C15" s="32"/>
      <c r="D15" s="32"/>
      <c r="E15" s="32"/>
      <c r="F15" s="32"/>
      <c r="G15" s="32"/>
    </row>
  </sheetData>
  <mergeCells count="3">
    <mergeCell ref="B2:D2"/>
    <mergeCell ref="D14:H14"/>
    <mergeCell ref="C15:G15"/>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 de marzo" sqref="A1" xr:uid="{00000000-0002-0000-02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200-000001000000}"/>
    <dataValidation allowBlank="1" showInputMessage="1" showErrorMessage="1" prompt="El día de la semana se determinará automáticamente" sqref="C3:H3" xr:uid="{00000000-0002-0000-02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200-000003000000}"/>
    <dataValidation allowBlank="1" showInputMessage="1" showErrorMessage="1" prompt="Las celdas de esta fila y las filas 7, 9, 11, 13 y 15 son para escribir notas diarias relacionadas con el día natural de la celda anterior." sqref="B5" xr:uid="{00000000-0002-0000-0200-000004000000}"/>
    <dataValidation allowBlank="1" showInputMessage="1" prompt="Escriba las notas del mes en esta celda." sqref="C15:G15" xr:uid="{00000000-0002-0000-0200-000005000000}"/>
    <dataValidation allowBlank="1" showInputMessage="1" prompt="Escriba las notas del mes en la celda inferior." sqref="D14:H14" xr:uid="{00000000-0002-0000-02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200-000007000000}"/>
  </dataValidations>
  <printOptions horizontalCentered="1"/>
  <pageMargins left="0.25" right="0.25" top="0.5" bottom="0.5" header="0.3" footer="0.3"/>
  <pageSetup paperSize="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9" tint="0.59999389629810485"/>
    <pageSetUpPr fitToPage="1"/>
  </sheetPr>
  <dimension ref="A1:I15"/>
  <sheetViews>
    <sheetView showGridLines="0" tabSelected="1" workbookViewId="0">
      <selection activeCell="M9" sqref="M9"/>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0" t="str">
        <f>"Abril "&amp;CalendarYear</f>
        <v>Abril 2025</v>
      </c>
      <c r="C2" s="30"/>
      <c r="D2" s="30"/>
      <c r="E2" s="2"/>
      <c r="F2" s="2" t="e" vm="1">
        <v>#VALUE!</v>
      </c>
      <c r="G2" s="2"/>
      <c r="H2" s="3" t="e" vm="2">
        <v>#VALUE!</v>
      </c>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DaysAndWeeks+DATE(CalendarYear,4,1)-WEEKDAY(DATE(CalendarYear,4,1),(InicioDeLaSemana="lunes")+1)+1</f>
        <v>45747</v>
      </c>
      <c r="C4" s="20">
        <v>45748</v>
      </c>
      <c r="D4" s="20">
        <v>45749</v>
      </c>
      <c r="E4" s="20">
        <v>45750</v>
      </c>
      <c r="F4" s="20">
        <v>45751</v>
      </c>
      <c r="G4" s="20">
        <v>45752</v>
      </c>
      <c r="H4" s="20">
        <v>45753</v>
      </c>
    </row>
    <row r="5" spans="1:9" s="5" customFormat="1" ht="48" customHeight="1" x14ac:dyDescent="0.2">
      <c r="C5" s="25" t="s">
        <v>6</v>
      </c>
      <c r="E5" s="25"/>
      <c r="H5" s="13" t="s">
        <v>22</v>
      </c>
    </row>
    <row r="6" spans="1:9" s="6" customFormat="1" ht="19.5" customHeight="1" x14ac:dyDescent="0.2">
      <c r="B6" s="24">
        <f t="array" ref="B6:H6">DaysAndWeeks+DATE(CalendarYear,4,1)-WEEKDAY(DATE(CalendarYear,4,1),(InicioDeLaSemana="lunes")+1)+8</f>
        <v>45754</v>
      </c>
      <c r="C6" s="24">
        <v>45755</v>
      </c>
      <c r="D6" s="24">
        <v>45756</v>
      </c>
      <c r="E6" s="24">
        <v>45757</v>
      </c>
      <c r="F6" s="24">
        <v>45758</v>
      </c>
      <c r="G6" s="24">
        <v>45759</v>
      </c>
      <c r="H6" s="24">
        <v>45760</v>
      </c>
    </row>
    <row r="7" spans="1:9" s="5" customFormat="1" ht="48" customHeight="1" x14ac:dyDescent="0.2">
      <c r="B7" s="13"/>
      <c r="C7" s="25" t="s">
        <v>7</v>
      </c>
      <c r="D7" s="13"/>
      <c r="E7" s="25"/>
      <c r="F7" s="13"/>
      <c r="G7" s="13"/>
      <c r="H7" s="13" t="s">
        <v>23</v>
      </c>
    </row>
    <row r="8" spans="1:9" s="6" customFormat="1" ht="19.5" customHeight="1" x14ac:dyDescent="0.2">
      <c r="B8" s="20">
        <f t="array" ref="B8:H8">DaysAndWeeks+DATE(CalendarYear,4,1)-WEEKDAY(DATE(CalendarYear,4,1),(InicioDeLaSemana="lunes")+1)+15</f>
        <v>45761</v>
      </c>
      <c r="C8" s="20">
        <v>45762</v>
      </c>
      <c r="D8" s="20">
        <v>45763</v>
      </c>
      <c r="E8" s="20">
        <v>45764</v>
      </c>
      <c r="F8" s="20">
        <v>45765</v>
      </c>
      <c r="G8" s="20">
        <v>45766</v>
      </c>
      <c r="H8" s="20">
        <v>45767</v>
      </c>
    </row>
    <row r="9" spans="1:9" s="5" customFormat="1" ht="48" customHeight="1" x14ac:dyDescent="0.2">
      <c r="C9" s="25" t="s">
        <v>8</v>
      </c>
      <c r="E9" s="25" t="s">
        <v>19</v>
      </c>
      <c r="H9" s="13" t="s">
        <v>24</v>
      </c>
    </row>
    <row r="10" spans="1:9" s="6" customFormat="1" ht="19.5" customHeight="1" x14ac:dyDescent="0.2">
      <c r="B10" s="24">
        <f t="array" ref="B10:H10">DaysAndWeeks+DATE(CalendarYear,4,1)-WEEKDAY(DATE(CalendarYear,4,1),(InicioDeLaSemana="lunes")+1)+22</f>
        <v>45768</v>
      </c>
      <c r="C10" s="24">
        <v>45769</v>
      </c>
      <c r="D10" s="24">
        <v>45770</v>
      </c>
      <c r="E10" s="24">
        <v>45771</v>
      </c>
      <c r="F10" s="24">
        <v>45772</v>
      </c>
      <c r="G10" s="24">
        <v>45773</v>
      </c>
      <c r="H10" s="24">
        <v>45774</v>
      </c>
    </row>
    <row r="11" spans="1:9" s="5" customFormat="1" ht="48" customHeight="1" x14ac:dyDescent="0.2">
      <c r="B11" s="13"/>
      <c r="C11" s="25" t="s">
        <v>9</v>
      </c>
      <c r="D11" s="13"/>
      <c r="E11" s="25" t="s">
        <v>20</v>
      </c>
      <c r="F11" s="13"/>
      <c r="G11" s="13"/>
      <c r="H11" s="13" t="s">
        <v>25</v>
      </c>
    </row>
    <row r="12" spans="1:9" s="6" customFormat="1" ht="19.5" customHeight="1" x14ac:dyDescent="0.2">
      <c r="B12" s="20">
        <f t="array" ref="B12:H12">DaysAndWeeks+DATE(CalendarYear,4,1)-WEEKDAY(DATE(CalendarYear,4,1),(InicioDeLaSemana="lunes")+1)+29</f>
        <v>45775</v>
      </c>
      <c r="C12" s="20">
        <v>45776</v>
      </c>
      <c r="D12" s="20">
        <v>45777</v>
      </c>
      <c r="E12" s="20">
        <v>45778</v>
      </c>
      <c r="F12" s="20">
        <v>45779</v>
      </c>
      <c r="G12" s="20">
        <v>45780</v>
      </c>
      <c r="H12" s="20">
        <v>45781</v>
      </c>
    </row>
    <row r="13" spans="1:9" s="5" customFormat="1" ht="48" customHeight="1" x14ac:dyDescent="0.2">
      <c r="C13" s="25" t="s">
        <v>10</v>
      </c>
      <c r="E13" s="25" t="s">
        <v>21</v>
      </c>
      <c r="H13" s="13" t="s">
        <v>26</v>
      </c>
    </row>
    <row r="14" spans="1:9" s="6" customFormat="1" ht="19.5" customHeight="1" x14ac:dyDescent="0.2">
      <c r="B14" s="24">
        <f t="array" ref="B14:C14">DaysAndWeeks+DATE(CalendarYear,4,1)-WEEKDAY(DATE(CalendarYear,4,1),(InicioDeLaSemana="lunes")+1)+36</f>
        <v>45782</v>
      </c>
      <c r="C14" s="24">
        <v>45783</v>
      </c>
      <c r="D14" s="31" t="s">
        <v>0</v>
      </c>
      <c r="E14" s="31"/>
      <c r="F14" s="31"/>
      <c r="G14" s="31"/>
      <c r="H14" s="31"/>
    </row>
    <row r="15" spans="1:9" s="5" customFormat="1" ht="48" customHeight="1" x14ac:dyDescent="0.2">
      <c r="B15" s="13"/>
      <c r="C15" s="25" t="s">
        <v>11</v>
      </c>
      <c r="D15" s="32"/>
      <c r="E15" s="32"/>
      <c r="F15" s="32"/>
      <c r="G15" s="32"/>
      <c r="H15" s="32"/>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El día de la semana se determinará automáticamente" sqref="C3:H3" xr:uid="{00000000-0002-0000-03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300-000001000000}"/>
    <dataValidation allowBlank="1" showInputMessage="1" showErrorMessage="1" prompt="Calendario del mes de abril" sqref="A1" xr:uid="{00000000-0002-0000-03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300-000003000000}"/>
    <dataValidation allowBlank="1" showInputMessage="1" prompt="Escriba las notas del mes en la celda inferior." sqref="D14:H14" xr:uid="{00000000-0002-0000-0300-000004000000}"/>
    <dataValidation allowBlank="1" showInputMessage="1" prompt="Escriba las notas del mes en esta celda." sqref="D15:H15" xr:uid="{00000000-0002-0000-0300-000005000000}"/>
    <dataValidation allowBlank="1" showInputMessage="1" showErrorMessage="1" prompt="Las celdas de esta fila y las filas 7, 9, 11, 13 y 15 son para escribir notas diarias relacionadas con el día natural de la celda anterior." sqref="B5" xr:uid="{00000000-0002-0000-03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300-000007000000}"/>
  </dataValidations>
  <printOptions horizontalCentered="1"/>
  <pageMargins left="0.25" right="0.25" top="0.5" bottom="0.5" header="0.3" footer="0.3"/>
  <pageSetup paperSize="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9" tint="0.59999389629810485"/>
    <pageSetUpPr fitToPage="1"/>
  </sheetPr>
  <dimension ref="A1:I15"/>
  <sheetViews>
    <sheetView showGridLines="0" topLeftCell="A3" workbookViewId="0">
      <selection activeCell="C13" sqref="C13"/>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0" t="str">
        <f>"Mayo "&amp;CalendarYear</f>
        <v>Mayo 2025</v>
      </c>
      <c r="C2" s="30"/>
      <c r="D2" s="30"/>
      <c r="E2" s="2"/>
      <c r="F2" s="2"/>
      <c r="G2" s="2"/>
      <c r="H2" s="3"/>
    </row>
    <row r="3" spans="1:9" s="4" customFormat="1" ht="19.5" customHeight="1" thickBot="1" x14ac:dyDescent="0.25">
      <c r="A3" s="1"/>
      <c r="B3" s="17" t="str">
        <f>InicioDeLaSemana</f>
        <v>lunes</v>
      </c>
      <c r="C3" s="17" t="str">
        <f t="shared" ref="C3:H3" si="0">TEXT(C4,"dddd")</f>
        <v>martes</v>
      </c>
      <c r="D3" s="17" t="str">
        <f t="shared" si="0"/>
        <v>miércoles</v>
      </c>
      <c r="E3" s="17" t="str">
        <f t="shared" si="0"/>
        <v>jueves</v>
      </c>
      <c r="F3" s="17" t="str">
        <f t="shared" si="0"/>
        <v>viernes</v>
      </c>
      <c r="G3" s="17" t="str">
        <f t="shared" si="0"/>
        <v>sábado</v>
      </c>
      <c r="H3" s="17" t="str">
        <f t="shared" si="0"/>
        <v>domingo</v>
      </c>
    </row>
    <row r="4" spans="1:9" s="6" customFormat="1" ht="19.5" customHeight="1" x14ac:dyDescent="0.2">
      <c r="B4" s="20">
        <f t="array" ref="B4:H4">DaysAndWeeks+DATE(CalendarYear,5,1)-WEEKDAY(DATE(CalendarYear,5,1),(InicioDeLaSemana="lunes")+1)+1</f>
        <v>45775</v>
      </c>
      <c r="C4" s="20">
        <v>45776</v>
      </c>
      <c r="D4" s="20">
        <v>45777</v>
      </c>
      <c r="E4" s="20">
        <v>45778</v>
      </c>
      <c r="F4" s="20">
        <v>45779</v>
      </c>
      <c r="G4" s="20">
        <v>45780</v>
      </c>
      <c r="H4" s="20">
        <v>45781</v>
      </c>
    </row>
    <row r="5" spans="1:9" s="5" customFormat="1" ht="48" customHeight="1" x14ac:dyDescent="0.2">
      <c r="E5" s="25" t="s">
        <v>21</v>
      </c>
      <c r="H5" s="13" t="s">
        <v>36</v>
      </c>
    </row>
    <row r="6" spans="1:9" s="6" customFormat="1" ht="19.5" customHeight="1" x14ac:dyDescent="0.2">
      <c r="B6" s="24">
        <f t="array" ref="B6:H6">DaysAndWeeks+DATE(CalendarYear,5,1)-WEEKDAY(DATE(CalendarYear,5,1),(InicioDeLaSemana="lunes")+1)+8</f>
        <v>45782</v>
      </c>
      <c r="C6" s="24">
        <v>45783</v>
      </c>
      <c r="D6" s="24">
        <v>45784</v>
      </c>
      <c r="E6" s="24">
        <v>45785</v>
      </c>
      <c r="F6" s="24">
        <v>45786</v>
      </c>
      <c r="G6" s="24">
        <v>45787</v>
      </c>
      <c r="H6" s="24">
        <v>45788</v>
      </c>
    </row>
    <row r="7" spans="1:9" s="5" customFormat="1" ht="48" customHeight="1" x14ac:dyDescent="0.2">
      <c r="B7" s="13"/>
      <c r="C7" s="25" t="s">
        <v>11</v>
      </c>
      <c r="D7" s="13"/>
      <c r="E7" s="25" t="s">
        <v>15</v>
      </c>
      <c r="F7" s="13"/>
      <c r="G7" s="13"/>
      <c r="H7" s="13" t="s">
        <v>37</v>
      </c>
    </row>
    <row r="8" spans="1:9" s="6" customFormat="1" ht="19.5" customHeight="1" x14ac:dyDescent="0.2">
      <c r="B8" s="20">
        <f t="array" ref="B8:H8">DaysAndWeeks+DATE(CalendarYear,5,1)-WEEKDAY(DATE(CalendarYear,5,1),(InicioDeLaSemana="lunes")+1)+15</f>
        <v>45789</v>
      </c>
      <c r="C8" s="20">
        <v>45790</v>
      </c>
      <c r="D8" s="20">
        <v>45791</v>
      </c>
      <c r="E8" s="20">
        <v>45792</v>
      </c>
      <c r="F8" s="20">
        <v>45793</v>
      </c>
      <c r="G8" s="20">
        <v>45794</v>
      </c>
      <c r="H8" s="20">
        <v>45795</v>
      </c>
    </row>
    <row r="9" spans="1:9" s="5" customFormat="1" ht="48" customHeight="1" x14ac:dyDescent="0.2">
      <c r="C9" s="25" t="s">
        <v>12</v>
      </c>
      <c r="E9" s="25" t="s">
        <v>16</v>
      </c>
      <c r="H9" s="13" t="s">
        <v>38</v>
      </c>
    </row>
    <row r="10" spans="1:9" s="6" customFormat="1" ht="19.5" customHeight="1" x14ac:dyDescent="0.2">
      <c r="B10" s="24">
        <f t="array" ref="B10:H10">DaysAndWeeks+DATE(CalendarYear,5,1)-WEEKDAY(DATE(CalendarYear,5,1),(InicioDeLaSemana="lunes")+1)+22</f>
        <v>45796</v>
      </c>
      <c r="C10" s="24">
        <v>45797</v>
      </c>
      <c r="D10" s="24">
        <v>45798</v>
      </c>
      <c r="E10" s="24">
        <v>45799</v>
      </c>
      <c r="F10" s="24">
        <v>45800</v>
      </c>
      <c r="G10" s="24">
        <v>45801</v>
      </c>
      <c r="H10" s="24">
        <v>45802</v>
      </c>
    </row>
    <row r="11" spans="1:9" s="5" customFormat="1" ht="48" customHeight="1" x14ac:dyDescent="0.2">
      <c r="B11" s="13"/>
      <c r="C11" s="25" t="s">
        <v>13</v>
      </c>
      <c r="D11" s="13"/>
      <c r="E11" s="25" t="s">
        <v>17</v>
      </c>
      <c r="F11" s="13"/>
      <c r="G11" s="13"/>
      <c r="H11" s="13" t="s">
        <v>39</v>
      </c>
    </row>
    <row r="12" spans="1:9" s="6" customFormat="1" ht="19.5" customHeight="1" x14ac:dyDescent="0.2">
      <c r="B12" s="20">
        <f t="array" ref="B12:H12">DaysAndWeeks+DATE(CalendarYear,5,1)-WEEKDAY(DATE(CalendarYear,5,1),(InicioDeLaSemana="lunes")+1)+29</f>
        <v>45803</v>
      </c>
      <c r="C12" s="20">
        <v>45804</v>
      </c>
      <c r="D12" s="20">
        <v>45805</v>
      </c>
      <c r="E12" s="20">
        <v>45806</v>
      </c>
      <c r="F12" s="20">
        <v>45807</v>
      </c>
      <c r="G12" s="20">
        <v>45808</v>
      </c>
      <c r="H12" s="20">
        <v>45809</v>
      </c>
    </row>
    <row r="13" spans="1:9" s="5" customFormat="1" ht="48" customHeight="1" x14ac:dyDescent="0.2">
      <c r="C13" s="25" t="s">
        <v>14</v>
      </c>
      <c r="E13" s="25" t="s">
        <v>18</v>
      </c>
    </row>
    <row r="14" spans="1:9" s="6" customFormat="1" ht="19.5" customHeight="1" x14ac:dyDescent="0.2">
      <c r="B14" s="24">
        <f t="array" ref="B14:C14">DaysAndWeeks+DATE(CalendarYear,5,1)-WEEKDAY(DATE(CalendarYear,5,1),(InicioDeLaSemana="lunes")+1)+36</f>
        <v>45810</v>
      </c>
      <c r="C14" s="24">
        <v>45811</v>
      </c>
      <c r="D14" s="31" t="s">
        <v>0</v>
      </c>
      <c r="E14" s="31"/>
      <c r="F14" s="31"/>
      <c r="G14" s="31"/>
      <c r="H14" s="31"/>
    </row>
    <row r="15" spans="1:9" s="5" customFormat="1" ht="48" customHeight="1" x14ac:dyDescent="0.2">
      <c r="B15" s="13"/>
      <c r="C15" s="13"/>
      <c r="D15" s="32"/>
      <c r="E15" s="32"/>
      <c r="F15" s="32"/>
      <c r="G15" s="32"/>
      <c r="H15" s="32"/>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El día de la semana se determinará automáticamente" sqref="C3:H3" xr:uid="{00000000-0002-0000-04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400-000001000000}"/>
    <dataValidation allowBlank="1" showInputMessage="1" showErrorMessage="1" prompt="Calendario del mes de mayo" sqref="A1" xr:uid="{00000000-0002-0000-04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400-000003000000}"/>
    <dataValidation allowBlank="1" showInputMessage="1" showErrorMessage="1" prompt="Las celdas de esta fila y las filas 7, 9, 11, 13 y 15 son para escribir notas diarias relacionadas con el día natural de la celda anterior." sqref="B5" xr:uid="{00000000-0002-0000-0400-000004000000}"/>
    <dataValidation allowBlank="1" showInputMessage="1" prompt="Escriba las notas del mes en esta celda." sqref="D15:H15" xr:uid="{00000000-0002-0000-0400-000005000000}"/>
    <dataValidation allowBlank="1" showInputMessage="1" prompt="Escriba las notas del mes en la celda inferior." sqref="D14:H14" xr:uid="{00000000-0002-0000-04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400-000007000000}"/>
  </dataValidations>
  <printOptions horizontalCentered="1"/>
  <pageMargins left="0.25" right="0.25" top="0.5" bottom="0.5" header="0.3" footer="0.3"/>
  <pageSetup paperSize="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7" tint="0.59999389629810485"/>
    <pageSetUpPr fitToPage="1"/>
  </sheetPr>
  <dimension ref="A1:I15"/>
  <sheetViews>
    <sheetView showGridLines="0" topLeftCell="A3" workbookViewId="0">
      <selection activeCell="E13" sqref="E13"/>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3" t="str">
        <f>"Junio "&amp;CalendarYear</f>
        <v>Junio 2025</v>
      </c>
      <c r="C2" s="33"/>
      <c r="D2" s="33"/>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DaysAndWeeks+DATE(CalendarYear,6,1)-WEEKDAY(DATE(CalendarYear,6,1),(InicioDeLaSemana="lunes")+1)+1</f>
        <v>45803</v>
      </c>
      <c r="C4" s="20">
        <v>45804</v>
      </c>
      <c r="D4" s="20">
        <v>45805</v>
      </c>
      <c r="E4" s="20">
        <v>45806</v>
      </c>
      <c r="F4" s="20">
        <v>45807</v>
      </c>
      <c r="G4" s="20">
        <v>45808</v>
      </c>
      <c r="H4" s="20">
        <v>45809</v>
      </c>
    </row>
    <row r="5" spans="1:9" s="5" customFormat="1" ht="48" customHeight="1" x14ac:dyDescent="0.2">
      <c r="C5" s="25" t="s">
        <v>14</v>
      </c>
      <c r="E5" s="25" t="s">
        <v>18</v>
      </c>
      <c r="H5" s="13" t="s">
        <v>28</v>
      </c>
    </row>
    <row r="6" spans="1:9" s="6" customFormat="1" ht="19.5" customHeight="1" x14ac:dyDescent="0.2">
      <c r="B6" s="23">
        <f t="array" ref="B6:H6">DaysAndWeeks+DATE(CalendarYear,6,1)-WEEKDAY(DATE(CalendarYear,6,1),(InicioDeLaSemana="lunes")+1)+8</f>
        <v>45810</v>
      </c>
      <c r="C6" s="23">
        <v>45811</v>
      </c>
      <c r="D6" s="23">
        <v>45812</v>
      </c>
      <c r="E6" s="23">
        <v>45813</v>
      </c>
      <c r="F6" s="23">
        <v>45814</v>
      </c>
      <c r="G6" s="23">
        <v>45815</v>
      </c>
      <c r="H6" s="23">
        <v>45816</v>
      </c>
    </row>
    <row r="7" spans="1:9" s="5" customFormat="1" ht="48" customHeight="1" x14ac:dyDescent="0.2">
      <c r="B7" s="15"/>
      <c r="C7" s="25" t="s">
        <v>50</v>
      </c>
      <c r="D7" s="15"/>
      <c r="E7" s="25" t="s">
        <v>54</v>
      </c>
      <c r="F7" s="15"/>
      <c r="G7" s="15"/>
      <c r="H7" s="13" t="s">
        <v>32</v>
      </c>
    </row>
    <row r="8" spans="1:9" s="6" customFormat="1" ht="19.5" customHeight="1" x14ac:dyDescent="0.2">
      <c r="B8" s="20">
        <f t="array" ref="B8:H8">DaysAndWeeks+DATE(CalendarYear,6,1)-WEEKDAY(DATE(CalendarYear,6,1),(InicioDeLaSemana="lunes")+1)+15</f>
        <v>45817</v>
      </c>
      <c r="C8" s="20">
        <v>45818</v>
      </c>
      <c r="D8" s="20">
        <v>45819</v>
      </c>
      <c r="E8" s="20">
        <v>45820</v>
      </c>
      <c r="F8" s="20">
        <v>45821</v>
      </c>
      <c r="G8" s="20">
        <v>45822</v>
      </c>
      <c r="H8" s="20">
        <v>45823</v>
      </c>
    </row>
    <row r="9" spans="1:9" s="5" customFormat="1" ht="48" customHeight="1" x14ac:dyDescent="0.2">
      <c r="C9" s="25" t="s">
        <v>40</v>
      </c>
      <c r="E9" s="25" t="s">
        <v>55</v>
      </c>
      <c r="H9" s="13" t="s">
        <v>33</v>
      </c>
    </row>
    <row r="10" spans="1:9" s="6" customFormat="1" ht="19.5" customHeight="1" x14ac:dyDescent="0.2">
      <c r="B10" s="23">
        <f t="array" ref="B10:H10">DaysAndWeeks+DATE(CalendarYear,6,1)-WEEKDAY(DATE(CalendarYear,6,1),(InicioDeLaSemana="lunes")+1)+22</f>
        <v>45824</v>
      </c>
      <c r="C10" s="23">
        <v>45825</v>
      </c>
      <c r="D10" s="23">
        <v>45826</v>
      </c>
      <c r="E10" s="23">
        <v>45827</v>
      </c>
      <c r="F10" s="23">
        <v>45828</v>
      </c>
      <c r="G10" s="23">
        <v>45829</v>
      </c>
      <c r="H10" s="23">
        <v>45830</v>
      </c>
    </row>
    <row r="11" spans="1:9" s="5" customFormat="1" ht="48" customHeight="1" x14ac:dyDescent="0.2">
      <c r="B11" s="15"/>
      <c r="C11" s="25" t="s">
        <v>41</v>
      </c>
      <c r="D11" s="15"/>
      <c r="E11" s="25" t="s">
        <v>56</v>
      </c>
      <c r="F11" s="15"/>
      <c r="G11" s="15"/>
      <c r="H11" s="13" t="s">
        <v>34</v>
      </c>
    </row>
    <row r="12" spans="1:9" s="6" customFormat="1" ht="19.5" customHeight="1" x14ac:dyDescent="0.2">
      <c r="B12" s="20">
        <f t="array" ref="B12:H12">DaysAndWeeks+DATE(CalendarYear,6,1)-WEEKDAY(DATE(CalendarYear,6,1),(InicioDeLaSemana="lunes")+1)+29</f>
        <v>45831</v>
      </c>
      <c r="C12" s="20">
        <v>45832</v>
      </c>
      <c r="D12" s="20">
        <v>45833</v>
      </c>
      <c r="E12" s="20">
        <v>45834</v>
      </c>
      <c r="F12" s="20">
        <v>45835</v>
      </c>
      <c r="G12" s="20">
        <v>45836</v>
      </c>
      <c r="H12" s="20">
        <v>45837</v>
      </c>
    </row>
    <row r="13" spans="1:9" s="5" customFormat="1" ht="48" customHeight="1" x14ac:dyDescent="0.2">
      <c r="C13" s="25" t="s">
        <v>42</v>
      </c>
      <c r="E13" s="25" t="s">
        <v>19</v>
      </c>
      <c r="H13" s="13" t="s">
        <v>35</v>
      </c>
    </row>
    <row r="14" spans="1:9" s="6" customFormat="1" ht="19.5" customHeight="1" x14ac:dyDescent="0.2">
      <c r="B14" s="23">
        <f t="array" ref="B14:C14">DaysAndWeeks+DATE(CalendarYear,6,1)-WEEKDAY(DATE(CalendarYear,6,1),(InicioDeLaSemana="lunes")+1)+36</f>
        <v>45838</v>
      </c>
      <c r="C14" s="23">
        <v>45839</v>
      </c>
      <c r="D14" s="34" t="s">
        <v>0</v>
      </c>
      <c r="E14" s="34"/>
      <c r="F14" s="34"/>
      <c r="G14" s="34"/>
      <c r="H14" s="34"/>
    </row>
    <row r="15" spans="1:9" s="5" customFormat="1" ht="48" customHeight="1" x14ac:dyDescent="0.2">
      <c r="B15" s="15"/>
      <c r="C15" s="25" t="s">
        <v>43</v>
      </c>
      <c r="D15" s="35"/>
      <c r="E15" s="35"/>
      <c r="F15" s="35"/>
      <c r="G15" s="35"/>
      <c r="H15" s="35"/>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El día de la semana se determinará automáticamente" sqref="C3:H3" xr:uid="{00000000-0002-0000-0500-000000000000}"/>
    <dataValidation allowBlank="1" showInputMessage="1" showErrorMessage="1" prompt="Calendario del mes de junio" sqref="A1" xr:uid="{00000000-0002-0000-05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5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500-000003000000}"/>
    <dataValidation allowBlank="1" showInputMessage="1" prompt="Escriba las notas del mes en la celda inferior." sqref="D14:H14" xr:uid="{00000000-0002-0000-0500-000004000000}"/>
    <dataValidation allowBlank="1" showInputMessage="1" prompt="Escriba las notas del mes en esta celda." sqref="D15:H15" xr:uid="{00000000-0002-0000-0500-000005000000}"/>
    <dataValidation allowBlank="1" showInputMessage="1" showErrorMessage="1" prompt="Las celdas de esta fila y las filas 7, 9, 11, 13 y 15 son para escribir notas diarias relacionadas con el día natural de la celda anterior." sqref="B5" xr:uid="{00000000-0002-0000-05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500-000007000000}"/>
  </dataValidations>
  <printOptions horizontalCentered="1"/>
  <pageMargins left="0.25" right="0.25" top="0.5" bottom="0.5" header="0.3" footer="0.3"/>
  <pageSetup paperSize="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7" tint="0.59999389629810485"/>
    <pageSetUpPr fitToPage="1"/>
  </sheetPr>
  <dimension ref="A1:I15"/>
  <sheetViews>
    <sheetView showGridLines="0" zoomScaleNormal="100" workbookViewId="0">
      <selection activeCell="K4" sqref="K4"/>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3" t="str">
        <f>"Julio "&amp;CalendarYear</f>
        <v>Julio 2025</v>
      </c>
      <c r="C2" s="33"/>
      <c r="D2" s="33"/>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DaysAndWeeks+DATE(CalendarYear,7,1)-WEEKDAY(DATE(CalendarYear,7,1),(InicioDeLaSemana="lunes")+1)+1</f>
        <v>45838</v>
      </c>
      <c r="C4" s="20">
        <v>45839</v>
      </c>
      <c r="D4" s="20">
        <v>45840</v>
      </c>
      <c r="E4" s="20">
        <v>45841</v>
      </c>
      <c r="F4" s="20">
        <v>45842</v>
      </c>
      <c r="G4" s="20">
        <v>45843</v>
      </c>
      <c r="H4" s="20">
        <v>45844</v>
      </c>
    </row>
    <row r="5" spans="1:9" s="5" customFormat="1" ht="48" customHeight="1" x14ac:dyDescent="0.2">
      <c r="C5" s="25" t="s">
        <v>43</v>
      </c>
      <c r="E5" s="25" t="s">
        <v>57</v>
      </c>
      <c r="H5" s="13" t="s">
        <v>28</v>
      </c>
    </row>
    <row r="6" spans="1:9" s="6" customFormat="1" ht="19.5" customHeight="1" x14ac:dyDescent="0.2">
      <c r="B6" s="23">
        <f t="array" ref="B6:H6">DaysAndWeeks+DATE(CalendarYear,7,1)-WEEKDAY(DATE(CalendarYear,7,1),(InicioDeLaSemana="lunes")+1)+8</f>
        <v>45845</v>
      </c>
      <c r="C6" s="23">
        <v>45846</v>
      </c>
      <c r="D6" s="23">
        <v>45847</v>
      </c>
      <c r="E6" s="23">
        <v>45848</v>
      </c>
      <c r="F6" s="23">
        <v>45849</v>
      </c>
      <c r="G6" s="23">
        <v>45850</v>
      </c>
      <c r="H6" s="23">
        <v>45851</v>
      </c>
    </row>
    <row r="7" spans="1:9" s="5" customFormat="1" ht="48" customHeight="1" x14ac:dyDescent="0.2">
      <c r="B7" s="15"/>
      <c r="C7" s="25" t="s">
        <v>44</v>
      </c>
      <c r="D7" s="15"/>
      <c r="E7" s="25" t="s">
        <v>58</v>
      </c>
      <c r="F7" s="15"/>
      <c r="G7" s="15"/>
      <c r="H7" s="13" t="s">
        <v>28</v>
      </c>
    </row>
    <row r="8" spans="1:9" s="6" customFormat="1" ht="19.5" customHeight="1" x14ac:dyDescent="0.2">
      <c r="B8" s="20">
        <f t="array" ref="B8:H8">DaysAndWeeks+DATE(CalendarYear,7,1)-WEEKDAY(DATE(CalendarYear,7,1),(InicioDeLaSemana="lunes")+1)+15</f>
        <v>45852</v>
      </c>
      <c r="C8" s="20">
        <v>45853</v>
      </c>
      <c r="D8" s="20">
        <v>45854</v>
      </c>
      <c r="E8" s="20">
        <v>45855</v>
      </c>
      <c r="F8" s="20">
        <v>45856</v>
      </c>
      <c r="G8" s="20">
        <v>45857</v>
      </c>
      <c r="H8" s="20">
        <v>45858</v>
      </c>
    </row>
    <row r="9" spans="1:9" s="5" customFormat="1" ht="48" customHeight="1" x14ac:dyDescent="0.2">
      <c r="C9" s="25" t="s">
        <v>45</v>
      </c>
      <c r="E9" s="25" t="s">
        <v>59</v>
      </c>
      <c r="H9" s="13" t="s">
        <v>28</v>
      </c>
    </row>
    <row r="10" spans="1:9" s="6" customFormat="1" ht="19.5" customHeight="1" x14ac:dyDescent="0.2">
      <c r="B10" s="23">
        <f t="array" ref="B10:H10">DaysAndWeeks+DATE(CalendarYear,7,1)-WEEKDAY(DATE(CalendarYear,7,1),(InicioDeLaSemana="lunes")+1)+22</f>
        <v>45859</v>
      </c>
      <c r="C10" s="23">
        <v>45860</v>
      </c>
      <c r="D10" s="23">
        <v>45861</v>
      </c>
      <c r="E10" s="23">
        <v>45862</v>
      </c>
      <c r="F10" s="23">
        <v>45863</v>
      </c>
      <c r="G10" s="23">
        <v>45864</v>
      </c>
      <c r="H10" s="23">
        <v>45865</v>
      </c>
    </row>
    <row r="11" spans="1:9" s="5" customFormat="1" ht="48" customHeight="1" x14ac:dyDescent="0.2">
      <c r="B11" s="15"/>
      <c r="C11" s="25" t="s">
        <v>46</v>
      </c>
      <c r="D11" s="15"/>
      <c r="E11" s="25" t="s">
        <v>60</v>
      </c>
      <c r="F11" s="15"/>
      <c r="G11" s="15"/>
      <c r="H11" s="13" t="s">
        <v>28</v>
      </c>
    </row>
    <row r="12" spans="1:9" s="6" customFormat="1" ht="19.5" customHeight="1" x14ac:dyDescent="0.2">
      <c r="B12" s="20">
        <f t="array" ref="B12:H12">DaysAndWeeks+DATE(CalendarYear,7,1)-WEEKDAY(DATE(CalendarYear,7,1),(InicioDeLaSemana="lunes")+1)+29</f>
        <v>45866</v>
      </c>
      <c r="C12" s="20">
        <v>45867</v>
      </c>
      <c r="D12" s="20">
        <v>45868</v>
      </c>
      <c r="E12" s="20">
        <v>45869</v>
      </c>
      <c r="F12" s="20">
        <v>45870</v>
      </c>
      <c r="G12" s="20">
        <v>45871</v>
      </c>
      <c r="H12" s="20">
        <v>45872</v>
      </c>
    </row>
    <row r="13" spans="1:9" s="5" customFormat="1" ht="48" customHeight="1" x14ac:dyDescent="0.2">
      <c r="C13" s="25" t="s">
        <v>47</v>
      </c>
      <c r="E13" s="25" t="s">
        <v>61</v>
      </c>
      <c r="H13" s="13" t="s">
        <v>28</v>
      </c>
    </row>
    <row r="14" spans="1:9" s="6" customFormat="1" ht="19.5" customHeight="1" x14ac:dyDescent="0.2">
      <c r="B14" s="23">
        <f t="array" ref="B14:C14">DaysAndWeeks+DATE(CalendarYear,7,1)-WEEKDAY(DATE(CalendarYear,7,1),(InicioDeLaSemana="lunes")+1)+36</f>
        <v>45873</v>
      </c>
      <c r="C14" s="23">
        <v>45874</v>
      </c>
      <c r="D14" s="34" t="s">
        <v>0</v>
      </c>
      <c r="E14" s="34"/>
      <c r="F14" s="34"/>
      <c r="G14" s="34"/>
      <c r="H14" s="34"/>
    </row>
    <row r="15" spans="1:9" s="5" customFormat="1" ht="48" customHeight="1" x14ac:dyDescent="0.2">
      <c r="B15" s="15"/>
      <c r="C15" s="25" t="s">
        <v>48</v>
      </c>
      <c r="D15" s="35"/>
      <c r="E15" s="35"/>
      <c r="F15" s="35"/>
      <c r="G15" s="35"/>
      <c r="H15" s="35"/>
    </row>
  </sheetData>
  <sheetProtection algorithmName="SHA-512" hashValue="Wu87+FWAp83merZkbsN6KYNsm3uuu9J5nxLwmofDkyJTalfH1RDPj2FnoISttQkV4Ha5Nu7fV4aoW6edQB00zQ==" saltValue="qzALa1DCNHaxWCE3MFpvoA==" spinCount="100000" sheet="1" objects="1" scenarios="1" selectLockedCells="1" selectUnlockedCells="1"/>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El día de la semana se determinará automáticamente" sqref="C3:H3" xr:uid="{00000000-0002-0000-0600-000000000000}"/>
    <dataValidation allowBlank="1" showInputMessage="1" showErrorMessage="1" prompt="Calendario del mes de julio" sqref="A1" xr:uid="{00000000-0002-0000-06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6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600-000003000000}"/>
    <dataValidation allowBlank="1" showInputMessage="1" showErrorMessage="1" prompt="Las celdas de esta fila y las filas 7, 9, 11, 13 y 15 son para escribir notas diarias relacionadas con el día natural de la celda anterior." sqref="B5" xr:uid="{00000000-0002-0000-0600-000004000000}"/>
    <dataValidation allowBlank="1" showInputMessage="1" prompt="Escriba las notas del mes en esta celda." sqref="D15:H15" xr:uid="{00000000-0002-0000-0600-000005000000}"/>
    <dataValidation allowBlank="1" showInputMessage="1" prompt="Escriba las notas del mes en la celda inferior." sqref="D14:H14" xr:uid="{00000000-0002-0000-06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600-000007000000}"/>
  </dataValidations>
  <printOptions horizontalCentered="1"/>
  <pageMargins left="0.25" right="0.25" top="0.5" bottom="0.5" header="0.3" footer="0.3"/>
  <pageSetup paperSize="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7" tint="0.59999389629810485"/>
    <pageSetUpPr fitToPage="1"/>
  </sheetPr>
  <dimension ref="A1:I15"/>
  <sheetViews>
    <sheetView showGridLines="0" workbookViewId="0">
      <selection activeCell="M13" sqref="M13"/>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3" t="str">
        <f>"Agosto "&amp;CalendarYear</f>
        <v>Agosto 2025</v>
      </c>
      <c r="C2" s="33"/>
      <c r="D2" s="33"/>
      <c r="E2" s="2"/>
      <c r="F2" s="2"/>
      <c r="G2" s="2"/>
      <c r="H2" s="3"/>
    </row>
    <row r="3" spans="1:9" s="4" customFormat="1" ht="19.5" customHeight="1" thickBot="1" x14ac:dyDescent="0.25">
      <c r="A3" s="1"/>
      <c r="B3" s="18" t="str">
        <f>InicioDeLaSemana</f>
        <v>lunes</v>
      </c>
      <c r="C3" s="18" t="str">
        <f t="shared" ref="C3:H3" si="0">TEXT(C4,"dddd")</f>
        <v>martes</v>
      </c>
      <c r="D3" s="18" t="str">
        <f t="shared" si="0"/>
        <v>miércoles</v>
      </c>
      <c r="E3" s="18" t="str">
        <f t="shared" si="0"/>
        <v>jueves</v>
      </c>
      <c r="F3" s="18" t="str">
        <f t="shared" si="0"/>
        <v>viernes</v>
      </c>
      <c r="G3" s="18" t="str">
        <f t="shared" si="0"/>
        <v>sábado</v>
      </c>
      <c r="H3" s="18" t="str">
        <f t="shared" si="0"/>
        <v>domingo</v>
      </c>
    </row>
    <row r="4" spans="1:9" s="6" customFormat="1" ht="19.5" customHeight="1" x14ac:dyDescent="0.2">
      <c r="B4" s="20">
        <f t="array" ref="B4:H4">DaysAndWeeks+DATE(CalendarYear,8,1)-WEEKDAY(DATE(CalendarYear,8,1),(InicioDeLaSemana="lunes")+1)+1</f>
        <v>45866</v>
      </c>
      <c r="C4" s="20">
        <v>45867</v>
      </c>
      <c r="D4" s="20">
        <v>45868</v>
      </c>
      <c r="E4" s="20">
        <v>45869</v>
      </c>
      <c r="F4" s="20">
        <v>45870</v>
      </c>
      <c r="G4" s="20">
        <v>45871</v>
      </c>
      <c r="H4" s="20">
        <v>45872</v>
      </c>
    </row>
    <row r="5" spans="1:9" s="5" customFormat="1" ht="48" customHeight="1" x14ac:dyDescent="0.2">
      <c r="C5" s="25" t="s">
        <v>53</v>
      </c>
      <c r="E5" s="25" t="s">
        <v>61</v>
      </c>
      <c r="H5" s="13" t="s">
        <v>31</v>
      </c>
    </row>
    <row r="6" spans="1:9" s="6" customFormat="1" ht="19.5" customHeight="1" x14ac:dyDescent="0.2">
      <c r="B6" s="23">
        <f t="array" ref="B6:H6">DaysAndWeeks+DATE(CalendarYear,8,1)-WEEKDAY(DATE(CalendarYear,8,1),(InicioDeLaSemana="lunes")+1)+8</f>
        <v>45873</v>
      </c>
      <c r="C6" s="23">
        <v>45874</v>
      </c>
      <c r="D6" s="23">
        <v>45875</v>
      </c>
      <c r="E6" s="23">
        <v>45876</v>
      </c>
      <c r="F6" s="23">
        <v>45877</v>
      </c>
      <c r="G6" s="23">
        <v>45878</v>
      </c>
      <c r="H6" s="23">
        <v>45879</v>
      </c>
    </row>
    <row r="7" spans="1:9" s="5" customFormat="1" ht="48" customHeight="1" x14ac:dyDescent="0.2">
      <c r="B7" s="15"/>
      <c r="C7" s="25" t="s">
        <v>48</v>
      </c>
      <c r="D7" s="15"/>
      <c r="E7" s="25" t="s">
        <v>62</v>
      </c>
      <c r="F7" s="15"/>
      <c r="G7" s="15"/>
      <c r="H7" s="13" t="s">
        <v>30</v>
      </c>
    </row>
    <row r="8" spans="1:9" s="6" customFormat="1" ht="19.5" customHeight="1" x14ac:dyDescent="0.2">
      <c r="B8" s="20">
        <f t="array" ref="B8:H8">DaysAndWeeks+DATE(CalendarYear,8,1)-WEEKDAY(DATE(CalendarYear,8,1),(InicioDeLaSemana="lunes")+1)+15</f>
        <v>45880</v>
      </c>
      <c r="C8" s="20">
        <v>45881</v>
      </c>
      <c r="D8" s="20">
        <v>45882</v>
      </c>
      <c r="E8" s="20">
        <v>45883</v>
      </c>
      <c r="F8" s="20">
        <v>45884</v>
      </c>
      <c r="G8" s="20">
        <v>45885</v>
      </c>
      <c r="H8" s="20">
        <v>45886</v>
      </c>
    </row>
    <row r="9" spans="1:9" s="5" customFormat="1" ht="48" customHeight="1" x14ac:dyDescent="0.2">
      <c r="C9" s="25" t="s">
        <v>49</v>
      </c>
      <c r="E9" s="25" t="s">
        <v>63</v>
      </c>
      <c r="H9" s="13" t="s">
        <v>29</v>
      </c>
    </row>
    <row r="10" spans="1:9" s="6" customFormat="1" ht="19.5" customHeight="1" x14ac:dyDescent="0.2">
      <c r="B10" s="23">
        <f t="array" ref="B10:H10">DaysAndWeeks+DATE(CalendarYear,8,1)-WEEKDAY(DATE(CalendarYear,8,1),(InicioDeLaSemana="lunes")+1)+22</f>
        <v>45887</v>
      </c>
      <c r="C10" s="23">
        <v>45888</v>
      </c>
      <c r="D10" s="23">
        <v>45889</v>
      </c>
      <c r="E10" s="23">
        <v>45890</v>
      </c>
      <c r="F10" s="23">
        <v>45891</v>
      </c>
      <c r="G10" s="23">
        <v>45892</v>
      </c>
      <c r="H10" s="23">
        <v>45893</v>
      </c>
    </row>
    <row r="11" spans="1:9" s="5" customFormat="1" ht="48" customHeight="1" x14ac:dyDescent="0.2">
      <c r="B11" s="15"/>
      <c r="C11" s="25" t="s">
        <v>51</v>
      </c>
      <c r="D11" s="15"/>
      <c r="E11" s="25" t="s">
        <v>64</v>
      </c>
      <c r="F11" s="15"/>
      <c r="G11" s="15"/>
      <c r="H11" s="13" t="s">
        <v>27</v>
      </c>
    </row>
    <row r="12" spans="1:9" s="6" customFormat="1" ht="19.5" customHeight="1" x14ac:dyDescent="0.2">
      <c r="B12" s="20">
        <f t="array" ref="B12:H12">DaysAndWeeks+DATE(CalendarYear,8,1)-WEEKDAY(DATE(CalendarYear,8,1),(InicioDeLaSemana="lunes")+1)+29</f>
        <v>45894</v>
      </c>
      <c r="C12" s="20">
        <v>45895</v>
      </c>
      <c r="D12" s="20">
        <v>45896</v>
      </c>
      <c r="E12" s="20">
        <v>45897</v>
      </c>
      <c r="F12" s="20">
        <v>45898</v>
      </c>
      <c r="G12" s="20">
        <v>45899</v>
      </c>
      <c r="H12" s="20">
        <v>45900</v>
      </c>
    </row>
    <row r="13" spans="1:9" s="5" customFormat="1" ht="48" customHeight="1" x14ac:dyDescent="0.2">
      <c r="C13" s="25" t="s">
        <v>52</v>
      </c>
      <c r="E13" s="25" t="s">
        <v>65</v>
      </c>
    </row>
    <row r="14" spans="1:9" s="6" customFormat="1" ht="19.5" customHeight="1" x14ac:dyDescent="0.2">
      <c r="B14" s="23">
        <f t="array" ref="B14:C14">DaysAndWeeks+DATE(CalendarYear,8,1)-WEEKDAY(DATE(CalendarYear,8,1),(InicioDeLaSemana="lunes")+1)+36</f>
        <v>45901</v>
      </c>
      <c r="C14" s="23">
        <v>45902</v>
      </c>
      <c r="D14" s="34" t="s">
        <v>0</v>
      </c>
      <c r="E14" s="34"/>
      <c r="F14" s="34"/>
      <c r="G14" s="34"/>
      <c r="H14" s="34"/>
    </row>
    <row r="15" spans="1:9" s="5" customFormat="1" ht="48" customHeight="1" x14ac:dyDescent="0.2">
      <c r="B15" s="15"/>
      <c r="C15" s="25" t="s">
        <v>72</v>
      </c>
      <c r="D15" s="35" t="s">
        <v>101</v>
      </c>
      <c r="E15" s="35"/>
      <c r="F15" s="35"/>
      <c r="G15" s="35"/>
      <c r="H15" s="35"/>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El día de la semana se determinará automáticamente" sqref="C3:H3" xr:uid="{00000000-0002-0000-07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700-000001000000}"/>
    <dataValidation allowBlank="1" showInputMessage="1" showErrorMessage="1" prompt="Calendario del mes de agosto" sqref="A1" xr:uid="{00000000-0002-0000-07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700-000003000000}"/>
    <dataValidation allowBlank="1" showInputMessage="1" prompt="Escriba las notas del mes en la celda inferior." sqref="D14:H14" xr:uid="{00000000-0002-0000-0700-000004000000}"/>
    <dataValidation allowBlank="1" showInputMessage="1" prompt="Escriba las notas del mes en esta celda." sqref="D15:H15" xr:uid="{00000000-0002-0000-0700-000005000000}"/>
    <dataValidation allowBlank="1" showInputMessage="1" showErrorMessage="1" prompt="Las celdas de esta fila y las filas 7, 9, 11, 13 y 15 son para escribir notas diarias relacionadas con el día natural de la celda anterior." sqref="B5" xr:uid="{00000000-0002-0000-07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700-000007000000}"/>
  </dataValidations>
  <printOptions horizontalCentered="1"/>
  <pageMargins left="0.25" right="0.25" top="0.5" bottom="0.5" header="0.3" footer="0.3"/>
  <pageSetup paperSize="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5" tint="0.59999389629810485"/>
    <pageSetUpPr fitToPage="1"/>
  </sheetPr>
  <dimension ref="A1:I15"/>
  <sheetViews>
    <sheetView showGridLines="0" zoomScaleNormal="100" workbookViewId="0">
      <selection activeCell="L3" sqref="L3"/>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6" t="str">
        <f>"Septiembre "&amp;CalendarYear</f>
        <v>Septiembre 2025</v>
      </c>
      <c r="C2" s="36"/>
      <c r="D2" s="36"/>
      <c r="E2" s="2"/>
      <c r="F2" s="39" t="e" vm="3">
        <v>#VALUE!</v>
      </c>
      <c r="G2" s="39"/>
      <c r="H2" s="39"/>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DaysAndWeeks+DATE(CalendarYear,9,1)-WEEKDAY(DATE(CalendarYear,9,1),(InicioDeLaSemana="lunes")+1)+1</f>
        <v>45901</v>
      </c>
      <c r="C4" s="20">
        <v>45902</v>
      </c>
      <c r="D4" s="20">
        <v>45903</v>
      </c>
      <c r="E4" s="20">
        <v>45904</v>
      </c>
      <c r="F4" s="20">
        <v>45905</v>
      </c>
      <c r="G4" s="20">
        <v>45906</v>
      </c>
      <c r="H4" s="20">
        <v>45907</v>
      </c>
    </row>
    <row r="5" spans="1:9" s="5" customFormat="1" ht="48" customHeight="1" x14ac:dyDescent="0.2">
      <c r="C5" s="25" t="s">
        <v>72</v>
      </c>
      <c r="E5" s="25" t="s">
        <v>66</v>
      </c>
    </row>
    <row r="6" spans="1:9" s="6" customFormat="1" ht="19.5" customHeight="1" x14ac:dyDescent="0.2">
      <c r="B6" s="22">
        <f t="array" ref="B6:H6">DaysAndWeeks+DATE(CalendarYear,9,1)-WEEKDAY(DATE(CalendarYear,9,1),(InicioDeLaSemana="lunes")+1)+8</f>
        <v>45908</v>
      </c>
      <c r="C6" s="22">
        <v>45909</v>
      </c>
      <c r="D6" s="22">
        <v>45910</v>
      </c>
      <c r="E6" s="22">
        <v>45911</v>
      </c>
      <c r="F6" s="22">
        <v>45912</v>
      </c>
      <c r="G6" s="22">
        <v>45913</v>
      </c>
      <c r="H6" s="22">
        <v>45914</v>
      </c>
    </row>
    <row r="7" spans="1:9" s="5" customFormat="1" ht="48" customHeight="1" x14ac:dyDescent="0.2">
      <c r="B7" s="14"/>
      <c r="C7" s="25" t="s">
        <v>73</v>
      </c>
      <c r="D7" s="14"/>
      <c r="E7" s="25" t="s">
        <v>67</v>
      </c>
      <c r="F7" s="14"/>
      <c r="G7" s="14"/>
      <c r="H7" s="14"/>
    </row>
    <row r="8" spans="1:9" s="6" customFormat="1" ht="19.5" customHeight="1" x14ac:dyDescent="0.2">
      <c r="B8" s="20">
        <f t="array" ref="B8:H8">DaysAndWeeks+DATE(CalendarYear,9,1)-WEEKDAY(DATE(CalendarYear,9,1),(InicioDeLaSemana="lunes")+1)+15</f>
        <v>45915</v>
      </c>
      <c r="C8" s="20">
        <v>45916</v>
      </c>
      <c r="D8" s="20">
        <v>45917</v>
      </c>
      <c r="E8" s="20">
        <v>45918</v>
      </c>
      <c r="F8" s="20">
        <v>45919</v>
      </c>
      <c r="G8" s="20">
        <v>45920</v>
      </c>
      <c r="H8" s="20">
        <v>45921</v>
      </c>
    </row>
    <row r="9" spans="1:9" s="5" customFormat="1" ht="48" customHeight="1" x14ac:dyDescent="0.2">
      <c r="C9" s="25" t="s">
        <v>74</v>
      </c>
      <c r="E9" s="25" t="s">
        <v>68</v>
      </c>
    </row>
    <row r="10" spans="1:9" s="6" customFormat="1" ht="19.5" customHeight="1" x14ac:dyDescent="0.2">
      <c r="B10" s="22">
        <f t="array" ref="B10:H10">DaysAndWeeks+DATE(CalendarYear,9,1)-WEEKDAY(DATE(CalendarYear,9,1),(InicioDeLaSemana="lunes")+1)+22</f>
        <v>45922</v>
      </c>
      <c r="C10" s="22">
        <v>45923</v>
      </c>
      <c r="D10" s="22">
        <v>45924</v>
      </c>
      <c r="E10" s="22">
        <v>45925</v>
      </c>
      <c r="F10" s="22">
        <v>45926</v>
      </c>
      <c r="G10" s="22">
        <v>45927</v>
      </c>
      <c r="H10" s="22">
        <v>45928</v>
      </c>
    </row>
    <row r="11" spans="1:9" s="5" customFormat="1" ht="48" customHeight="1" x14ac:dyDescent="0.2">
      <c r="B11" s="14"/>
      <c r="C11" s="25" t="s">
        <v>75</v>
      </c>
      <c r="D11" s="14"/>
      <c r="E11" s="25" t="s">
        <v>69</v>
      </c>
      <c r="F11" s="14"/>
      <c r="G11" s="14"/>
      <c r="H11" s="14"/>
    </row>
    <row r="12" spans="1:9" s="6" customFormat="1" ht="19.5" customHeight="1" x14ac:dyDescent="0.2">
      <c r="B12" s="20">
        <f t="array" ref="B12:H12">DaysAndWeeks+DATE(CalendarYear,9,1)-WEEKDAY(DATE(CalendarYear,9,1),(InicioDeLaSemana="lunes")+1)+29</f>
        <v>45929</v>
      </c>
      <c r="C12" s="20">
        <v>45930</v>
      </c>
      <c r="D12" s="20">
        <v>45931</v>
      </c>
      <c r="E12" s="20">
        <v>45932</v>
      </c>
      <c r="F12" s="20">
        <v>45933</v>
      </c>
      <c r="G12" s="20">
        <v>45934</v>
      </c>
      <c r="H12" s="20">
        <v>45935</v>
      </c>
    </row>
    <row r="13" spans="1:9" s="5" customFormat="1" ht="48" customHeight="1" x14ac:dyDescent="0.2">
      <c r="C13" s="25" t="s">
        <v>76</v>
      </c>
      <c r="E13" s="25" t="s">
        <v>70</v>
      </c>
    </row>
    <row r="14" spans="1:9" s="6" customFormat="1" ht="19.5" customHeight="1" x14ac:dyDescent="0.2">
      <c r="B14" s="22">
        <f t="array" ref="B14:C14">DaysAndWeeks+DATE(CalendarYear,9,1)-WEEKDAY(DATE(CalendarYear,9,1),(InicioDeLaSemana="lunes")+1)+36</f>
        <v>45936</v>
      </c>
      <c r="C14" s="22">
        <v>45937</v>
      </c>
      <c r="D14" s="37" t="s">
        <v>0</v>
      </c>
      <c r="E14" s="37"/>
      <c r="F14" s="37"/>
      <c r="G14" s="37"/>
      <c r="H14" s="37"/>
    </row>
    <row r="15" spans="1:9" s="5" customFormat="1" ht="48" customHeight="1" x14ac:dyDescent="0.2">
      <c r="B15" s="14"/>
      <c r="C15" s="25" t="s">
        <v>71</v>
      </c>
      <c r="D15" s="38"/>
      <c r="E15" s="38"/>
      <c r="F15" s="38"/>
      <c r="G15" s="38"/>
      <c r="H15" s="38"/>
    </row>
  </sheetData>
  <mergeCells count="4">
    <mergeCell ref="B2:D2"/>
    <mergeCell ref="D14:H14"/>
    <mergeCell ref="D15:H15"/>
    <mergeCell ref="F2:H2"/>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El día de la semana se determinará automáticamente" sqref="C3:H3" xr:uid="{00000000-0002-0000-0800-000000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800-000001000000}"/>
    <dataValidation allowBlank="1" showInputMessage="1" showErrorMessage="1" prompt="Calendario del mes de septiembre" sqref="A1" xr:uid="{00000000-0002-0000-08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800-000003000000}"/>
    <dataValidation allowBlank="1" showInputMessage="1" showErrorMessage="1" prompt="Las celdas de esta fila y las filas 7, 9, 11, 13 y 15 son para escribir notas diarias relacionadas con el día natural de la celda anterior." sqref="B5" xr:uid="{00000000-0002-0000-0800-000004000000}"/>
    <dataValidation allowBlank="1" showInputMessage="1" prompt="Escriba las notas del mes en esta celda." sqref="D15:H15" xr:uid="{00000000-0002-0000-0800-000005000000}"/>
    <dataValidation allowBlank="1" showInputMessage="1" prompt="Escriba las notas del mes en la celda inferior." sqref="D14:H14" xr:uid="{00000000-0002-0000-08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800-000007000000}"/>
  </dataValidations>
  <printOptions horizontalCentered="1"/>
  <pageMargins left="0.25" right="0.25" top="0.5" bottom="0.5" header="0.3" footer="0.3"/>
  <pageSetup paperSize="9" orientation="landscape" r:id="rId1"/>
  <headerFooter differentFirst="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5" tint="0.59999389629810485"/>
    <pageSetUpPr fitToPage="1"/>
  </sheetPr>
  <dimension ref="A1:I15"/>
  <sheetViews>
    <sheetView showGridLines="0" workbookViewId="0">
      <selection activeCell="C5" sqref="C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6" t="str">
        <f>"Octubre "&amp;CalendarYear</f>
        <v>Octubre 2025</v>
      </c>
      <c r="C2" s="36"/>
      <c r="D2" s="36"/>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DaysAndWeeks+DATE(CalendarYear,10,1)-WEEKDAY(DATE(CalendarYear,10,1),(InicioDeLaSemana="lunes")+1)+1</f>
        <v>45929</v>
      </c>
      <c r="C4" s="20">
        <v>45930</v>
      </c>
      <c r="D4" s="20">
        <v>45931</v>
      </c>
      <c r="E4" s="20">
        <v>45932</v>
      </c>
      <c r="F4" s="20">
        <v>45933</v>
      </c>
      <c r="G4" s="20">
        <v>45934</v>
      </c>
      <c r="H4" s="20">
        <v>45935</v>
      </c>
    </row>
    <row r="5" spans="1:9" s="5" customFormat="1" ht="48" customHeight="1" x14ac:dyDescent="0.2">
      <c r="C5" s="25" t="s">
        <v>76</v>
      </c>
      <c r="E5" s="25" t="s">
        <v>70</v>
      </c>
    </row>
    <row r="6" spans="1:9" s="6" customFormat="1" ht="19.5" customHeight="1" x14ac:dyDescent="0.2">
      <c r="B6" s="22">
        <f t="array" ref="B6:H6">DaysAndWeeks+DATE(CalendarYear,10,1)-WEEKDAY(DATE(CalendarYear,10,1),(InicioDeLaSemana="lunes")+1)+8</f>
        <v>45936</v>
      </c>
      <c r="C6" s="22">
        <v>45937</v>
      </c>
      <c r="D6" s="22">
        <v>45938</v>
      </c>
      <c r="E6" s="22">
        <v>45939</v>
      </c>
      <c r="F6" s="22">
        <v>45940</v>
      </c>
      <c r="G6" s="22">
        <v>45941</v>
      </c>
      <c r="H6" s="22">
        <v>45942</v>
      </c>
    </row>
    <row r="7" spans="1:9" s="5" customFormat="1" ht="48" customHeight="1" x14ac:dyDescent="0.2">
      <c r="B7" s="14"/>
      <c r="C7" s="25" t="s">
        <v>83</v>
      </c>
      <c r="D7" s="14"/>
      <c r="E7" s="25" t="s">
        <v>71</v>
      </c>
      <c r="F7" s="14"/>
      <c r="G7" s="14"/>
      <c r="H7" s="14"/>
    </row>
    <row r="8" spans="1:9" s="6" customFormat="1" ht="19.5" customHeight="1" x14ac:dyDescent="0.2">
      <c r="B8" s="20">
        <f t="array" ref="B8:H8">DaysAndWeeks+DATE(CalendarYear,10,1)-WEEKDAY(DATE(CalendarYear,10,1),(InicioDeLaSemana="lunes")+1)+15</f>
        <v>45943</v>
      </c>
      <c r="C8" s="20">
        <v>45944</v>
      </c>
      <c r="D8" s="20">
        <v>45945</v>
      </c>
      <c r="E8" s="20">
        <v>45946</v>
      </c>
      <c r="F8" s="20">
        <v>45947</v>
      </c>
      <c r="G8" s="20">
        <v>45948</v>
      </c>
      <c r="H8" s="20">
        <v>45949</v>
      </c>
    </row>
    <row r="9" spans="1:9" s="5" customFormat="1" ht="48" customHeight="1" x14ac:dyDescent="0.2">
      <c r="C9" s="25" t="s">
        <v>82</v>
      </c>
      <c r="E9" s="25" t="s">
        <v>77</v>
      </c>
    </row>
    <row r="10" spans="1:9" s="6" customFormat="1" ht="19.5" customHeight="1" x14ac:dyDescent="0.2">
      <c r="B10" s="22">
        <f t="array" ref="B10:H10">DaysAndWeeks+DATE(CalendarYear,10,1)-WEEKDAY(DATE(CalendarYear,10,1),(InicioDeLaSemana="lunes")+1)+22</f>
        <v>45950</v>
      </c>
      <c r="C10" s="22">
        <v>45951</v>
      </c>
      <c r="D10" s="22">
        <v>45952</v>
      </c>
      <c r="E10" s="22">
        <v>45953</v>
      </c>
      <c r="F10" s="22">
        <v>45954</v>
      </c>
      <c r="G10" s="22">
        <v>45955</v>
      </c>
      <c r="H10" s="22">
        <v>45956</v>
      </c>
    </row>
    <row r="11" spans="1:9" s="5" customFormat="1" ht="48" customHeight="1" x14ac:dyDescent="0.2">
      <c r="B11" s="14"/>
      <c r="C11" s="25" t="s">
        <v>81</v>
      </c>
      <c r="D11" s="14"/>
      <c r="E11" s="25" t="s">
        <v>78</v>
      </c>
      <c r="F11" s="14"/>
      <c r="G11" s="14"/>
      <c r="H11" s="14"/>
    </row>
    <row r="12" spans="1:9" s="6" customFormat="1" ht="19.5" customHeight="1" x14ac:dyDescent="0.2">
      <c r="B12" s="20">
        <f t="array" ref="B12:H12">DaysAndWeeks+DATE(CalendarYear,10,1)-WEEKDAY(DATE(CalendarYear,10,1),(InicioDeLaSemana="lunes")+1)+29</f>
        <v>45957</v>
      </c>
      <c r="C12" s="20">
        <v>45958</v>
      </c>
      <c r="D12" s="20">
        <v>45959</v>
      </c>
      <c r="E12" s="20">
        <v>45960</v>
      </c>
      <c r="F12" s="20">
        <v>45961</v>
      </c>
      <c r="G12" s="20">
        <v>45962</v>
      </c>
      <c r="H12" s="20">
        <v>45963</v>
      </c>
    </row>
    <row r="13" spans="1:9" s="5" customFormat="1" ht="48" customHeight="1" x14ac:dyDescent="0.2">
      <c r="C13" s="25" t="s">
        <v>80</v>
      </c>
      <c r="E13" s="25" t="s">
        <v>79</v>
      </c>
    </row>
    <row r="14" spans="1:9" s="6" customFormat="1" ht="19.5" customHeight="1" x14ac:dyDescent="0.2">
      <c r="B14" s="22">
        <f t="array" ref="B14:C14">DaysAndWeeks+DATE(CalendarYear,10,1)-WEEKDAY(DATE(CalendarYear,10,1),(InicioDeLaSemana="lunes")+1)+36</f>
        <v>45964</v>
      </c>
      <c r="C14" s="22">
        <v>45965</v>
      </c>
      <c r="D14" s="37" t="s">
        <v>0</v>
      </c>
      <c r="E14" s="37"/>
      <c r="F14" s="37"/>
      <c r="G14" s="37"/>
      <c r="H14" s="37"/>
    </row>
    <row r="15" spans="1:9" s="5" customFormat="1" ht="48" customHeight="1" x14ac:dyDescent="0.2">
      <c r="B15" s="14"/>
      <c r="C15" s="25" t="s">
        <v>52</v>
      </c>
      <c r="D15" s="38"/>
      <c r="E15" s="38"/>
      <c r="F15" s="38"/>
      <c r="G15" s="38"/>
      <c r="H15" s="38"/>
    </row>
  </sheetData>
  <mergeCells count="3">
    <mergeCell ref="B2:D2"/>
    <mergeCell ref="D14:H14"/>
    <mergeCell ref="D15:H15"/>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El día de la semana se determinará automáticamente" sqref="C3:H3" xr:uid="{00000000-0002-0000-0900-000000000000}"/>
    <dataValidation allowBlank="1" showInputMessage="1" showErrorMessage="1" prompt="Calendario del mes de octubre" sqref="A1" xr:uid="{00000000-0002-0000-09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9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900-000003000000}"/>
    <dataValidation allowBlank="1" showInputMessage="1" prompt="Escriba las notas del mes en la celda inferior." sqref="D14:H14" xr:uid="{00000000-0002-0000-0900-000004000000}"/>
    <dataValidation allowBlank="1" showInputMessage="1" prompt="Escriba las notas del mes en esta celda." sqref="D15:H15" xr:uid="{00000000-0002-0000-0900-000005000000}"/>
    <dataValidation allowBlank="1" showInputMessage="1" showErrorMessage="1" prompt="Las celdas de esta fila y las filas 7, 9, 11, 13 y 15 son para escribir notas diarias relacionadas con el día natural de la celda anterior." sqref="B5" xr:uid="{00000000-0002-0000-09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900-000007000000}"/>
  </dataValidations>
  <printOptions horizontalCentered="1"/>
  <pageMargins left="0.25" right="0.25" top="0.5" bottom="0.5" header="0.3" footer="0.3"/>
  <pageSetup paperSize="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theme="5" tint="0.59999389629810485"/>
    <pageSetUpPr fitToPage="1"/>
  </sheetPr>
  <dimension ref="A1:I15"/>
  <sheetViews>
    <sheetView showGridLines="0" workbookViewId="0">
      <selection activeCell="C15" sqref="C15"/>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0" width="10.6640625" style="12" customWidth="1"/>
    <col min="11" max="16384" width="8.88671875" style="12"/>
  </cols>
  <sheetData>
    <row r="1" spans="1:9" s="1" customFormat="1" ht="9" customHeight="1" x14ac:dyDescent="0.2">
      <c r="I1" s="1" t="s">
        <v>1</v>
      </c>
    </row>
    <row r="2" spans="1:9" s="1" customFormat="1" ht="100.5" customHeight="1" x14ac:dyDescent="0.2">
      <c r="B2" s="36" t="str">
        <f>"Noviembre "&amp;CalendarYear</f>
        <v>Noviembre 2025</v>
      </c>
      <c r="C2" s="36"/>
      <c r="D2" s="36"/>
      <c r="E2" s="2"/>
      <c r="F2" s="2"/>
      <c r="G2" s="2"/>
      <c r="H2" s="3"/>
    </row>
    <row r="3" spans="1:9" s="4" customFormat="1" ht="19.5" customHeight="1" thickBot="1" x14ac:dyDescent="0.25">
      <c r="A3" s="1"/>
      <c r="B3" s="19" t="str">
        <f>InicioDeLaSemana</f>
        <v>lunes</v>
      </c>
      <c r="C3" s="19" t="str">
        <f t="shared" ref="C3:H3" si="0">TEXT(C4,"dddd")</f>
        <v>martes</v>
      </c>
      <c r="D3" s="19" t="str">
        <f t="shared" si="0"/>
        <v>miércoles</v>
      </c>
      <c r="E3" s="19" t="str">
        <f t="shared" si="0"/>
        <v>jueves</v>
      </c>
      <c r="F3" s="19" t="str">
        <f t="shared" si="0"/>
        <v>viernes</v>
      </c>
      <c r="G3" s="19" t="str">
        <f t="shared" si="0"/>
        <v>sábado</v>
      </c>
      <c r="H3" s="19" t="str">
        <f t="shared" si="0"/>
        <v>domingo</v>
      </c>
    </row>
    <row r="4" spans="1:9" s="6" customFormat="1" ht="19.5" customHeight="1" x14ac:dyDescent="0.2">
      <c r="B4" s="20">
        <f t="array" ref="B4:H4">DaysAndWeeks+DATE(CalendarYear,11,1)-WEEKDAY(DATE(CalendarYear,11,1),(InicioDeLaSemana="lunes")+1)+1</f>
        <v>45957</v>
      </c>
      <c r="C4" s="20">
        <v>45958</v>
      </c>
      <c r="D4" s="20">
        <v>45959</v>
      </c>
      <c r="E4" s="20">
        <v>45960</v>
      </c>
      <c r="F4" s="20">
        <v>45961</v>
      </c>
      <c r="G4" s="20">
        <v>45962</v>
      </c>
      <c r="H4" s="20">
        <v>45963</v>
      </c>
    </row>
    <row r="5" spans="1:9" s="5" customFormat="1" ht="48" customHeight="1" x14ac:dyDescent="0.2">
      <c r="C5" s="25" t="s">
        <v>80</v>
      </c>
      <c r="E5" s="25" t="s">
        <v>79</v>
      </c>
    </row>
    <row r="6" spans="1:9" s="6" customFormat="1" ht="19.5" customHeight="1" x14ac:dyDescent="0.2">
      <c r="B6" s="22">
        <f t="array" ref="B6:H6">DaysAndWeeks+DATE(CalendarYear,11,1)-WEEKDAY(DATE(CalendarYear,11,1),(InicioDeLaSemana="lunes")+1)+8</f>
        <v>45964</v>
      </c>
      <c r="C6" s="22">
        <v>45965</v>
      </c>
      <c r="D6" s="22">
        <v>45966</v>
      </c>
      <c r="E6" s="22">
        <v>45967</v>
      </c>
      <c r="F6" s="22">
        <v>45968</v>
      </c>
      <c r="G6" s="22">
        <v>45969</v>
      </c>
      <c r="H6" s="22">
        <v>45970</v>
      </c>
    </row>
    <row r="7" spans="1:9" s="5" customFormat="1" ht="48" customHeight="1" x14ac:dyDescent="0.2">
      <c r="B7" s="14"/>
      <c r="C7" s="25" t="s">
        <v>84</v>
      </c>
      <c r="D7" s="14"/>
      <c r="E7" s="25" t="s">
        <v>88</v>
      </c>
      <c r="F7" s="14"/>
      <c r="G7" s="14"/>
      <c r="H7" s="14"/>
    </row>
    <row r="8" spans="1:9" s="6" customFormat="1" ht="19.5" customHeight="1" x14ac:dyDescent="0.2">
      <c r="B8" s="20">
        <f t="array" ref="B8:H8">DaysAndWeeks+DATE(CalendarYear,11,1)-WEEKDAY(DATE(CalendarYear,11,1),(InicioDeLaSemana="lunes")+1)+15</f>
        <v>45971</v>
      </c>
      <c r="C8" s="20">
        <v>45972</v>
      </c>
      <c r="D8" s="20">
        <v>45973</v>
      </c>
      <c r="E8" s="20">
        <v>45974</v>
      </c>
      <c r="F8" s="20">
        <v>45975</v>
      </c>
      <c r="G8" s="20">
        <v>45976</v>
      </c>
      <c r="H8" s="20">
        <v>45977</v>
      </c>
    </row>
    <row r="9" spans="1:9" s="5" customFormat="1" ht="48" customHeight="1" x14ac:dyDescent="0.2">
      <c r="C9" s="25" t="s">
        <v>85</v>
      </c>
      <c r="E9" s="25" t="s">
        <v>89</v>
      </c>
    </row>
    <row r="10" spans="1:9" s="6" customFormat="1" ht="19.5" customHeight="1" x14ac:dyDescent="0.2">
      <c r="B10" s="22">
        <f t="array" ref="B10:H10">DaysAndWeeks+DATE(CalendarYear,11,1)-WEEKDAY(DATE(CalendarYear,11,1),(InicioDeLaSemana="lunes")+1)+22</f>
        <v>45978</v>
      </c>
      <c r="C10" s="22">
        <v>45979</v>
      </c>
      <c r="D10" s="22">
        <v>45980</v>
      </c>
      <c r="E10" s="22">
        <v>45981</v>
      </c>
      <c r="F10" s="22">
        <v>45982</v>
      </c>
      <c r="G10" s="22">
        <v>45983</v>
      </c>
      <c r="H10" s="22">
        <v>45984</v>
      </c>
    </row>
    <row r="11" spans="1:9" s="5" customFormat="1" ht="48" customHeight="1" x14ac:dyDescent="0.2">
      <c r="B11" s="14"/>
      <c r="C11" s="25" t="s">
        <v>86</v>
      </c>
      <c r="D11" s="14"/>
      <c r="E11" s="25" t="s">
        <v>90</v>
      </c>
      <c r="F11" s="14"/>
      <c r="G11" s="14"/>
      <c r="H11" s="14"/>
    </row>
    <row r="12" spans="1:9" s="6" customFormat="1" ht="19.5" customHeight="1" x14ac:dyDescent="0.2">
      <c r="B12" s="20">
        <f t="array" ref="B12:H12">DaysAndWeeks+DATE(CalendarYear,11,1)-WEEKDAY(DATE(CalendarYear,11,1),(InicioDeLaSemana="lunes")+1)+29</f>
        <v>45985</v>
      </c>
      <c r="C12" s="20">
        <v>45986</v>
      </c>
      <c r="D12" s="20">
        <v>45987</v>
      </c>
      <c r="E12" s="20">
        <v>45988</v>
      </c>
      <c r="F12" s="20">
        <v>45989</v>
      </c>
      <c r="G12" s="20">
        <v>45990</v>
      </c>
      <c r="H12" s="20">
        <v>45991</v>
      </c>
    </row>
    <row r="13" spans="1:9" s="5" customFormat="1" ht="48" customHeight="1" x14ac:dyDescent="0.2">
      <c r="C13" s="25" t="s">
        <v>87</v>
      </c>
      <c r="E13" s="25" t="s">
        <v>91</v>
      </c>
    </row>
    <row r="14" spans="1:9" s="6" customFormat="1" ht="19.5" customHeight="1" x14ac:dyDescent="0.2">
      <c r="B14" s="22">
        <f t="array" ref="B14:C14">DaysAndWeeks+DATE(CalendarYear,11,1)-WEEKDAY(DATE(CalendarYear,11,1),(InicioDeLaSemana="lunes")+1)+36</f>
        <v>45992</v>
      </c>
      <c r="C14" s="22">
        <v>45993</v>
      </c>
      <c r="D14" s="37" t="s">
        <v>0</v>
      </c>
      <c r="E14" s="37"/>
      <c r="F14" s="37"/>
      <c r="G14" s="37"/>
      <c r="H14" s="37"/>
    </row>
    <row r="15" spans="1:9" s="5" customFormat="1" ht="48" customHeight="1" x14ac:dyDescent="0.2">
      <c r="B15" s="14"/>
      <c r="C15" s="25"/>
      <c r="D15" s="38"/>
      <c r="E15" s="38"/>
      <c r="F15" s="38"/>
      <c r="G15" s="38"/>
      <c r="H15" s="38"/>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El día de la semana se determinará automáticamente" sqref="C3:H3" xr:uid="{00000000-0002-0000-0A00-000000000000}"/>
    <dataValidation allowBlank="1" showInputMessage="1" showErrorMessage="1" prompt="Calendario del mes de noviembre" sqref="A1" xr:uid="{00000000-0002-0000-0A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A00-000002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A00-000003000000}"/>
    <dataValidation allowBlank="1" showInputMessage="1" showErrorMessage="1" prompt="Las celdas de esta fila y las filas 7, 9, 11, 13 y 15 son para escribir notas diarias relacionadas con el día natural de la celda anterior." sqref="B5" xr:uid="{00000000-0002-0000-0A00-000004000000}"/>
    <dataValidation allowBlank="1" showInputMessage="1" prompt="Escriba las notas del mes en esta celda." sqref="D15:H15" xr:uid="{00000000-0002-0000-0A00-000005000000}"/>
    <dataValidation allowBlank="1" showInputMessage="1" prompt="Escriba las notas del mes en la celda inferior." sqref="D14:H14" xr:uid="{00000000-0002-0000-0A00-000006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A00-000007000000}"/>
  </dataValidations>
  <printOptions horizontalCentered="1"/>
  <pageMargins left="0.25" right="0.25" top="0.5" bottom="0.5" header="0.3" footer="0.3"/>
  <pageSetup paperSize="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8" tint="0.59999389629810485"/>
    <pageSetUpPr fitToPage="1"/>
  </sheetPr>
  <dimension ref="A1:I15"/>
  <sheetViews>
    <sheetView showGridLines="0" zoomScale="85" zoomScaleNormal="85" workbookViewId="0">
      <selection activeCell="O4" sqref="O4"/>
    </sheetView>
  </sheetViews>
  <sheetFormatPr baseColWidth="10" defaultColWidth="8.88671875" defaultRowHeight="14.25" x14ac:dyDescent="0.2"/>
  <cols>
    <col min="1" max="1" width="1.77734375" style="1" customWidth="1"/>
    <col min="2" max="8" width="15.44140625" style="1" customWidth="1"/>
    <col min="9" max="9" width="1.77734375" style="1" customWidth="1"/>
    <col min="10" max="16384" width="8.88671875" style="12"/>
  </cols>
  <sheetData>
    <row r="1" spans="1:9" s="1" customFormat="1" ht="9" customHeight="1" x14ac:dyDescent="0.2">
      <c r="I1" s="1" t="s">
        <v>1</v>
      </c>
    </row>
    <row r="2" spans="1:9" s="1" customFormat="1" ht="100.5" customHeight="1" x14ac:dyDescent="0.2">
      <c r="B2" s="26" t="str">
        <f>"Diciembre "&amp;CalendarYear</f>
        <v>Diciembre 2025</v>
      </c>
      <c r="C2" s="26"/>
      <c r="D2" s="26"/>
      <c r="E2" s="2"/>
      <c r="F2" s="2" t="e" vm="1">
        <v>#VALUE!</v>
      </c>
      <c r="G2" s="2"/>
      <c r="H2" s="3" t="e" vm="2">
        <v>#VALUE!</v>
      </c>
    </row>
    <row r="3" spans="1:9" s="4" customFormat="1" ht="19.5" customHeight="1" thickBot="1" x14ac:dyDescent="0.25">
      <c r="A3" s="1"/>
      <c r="B3" s="16" t="str">
        <f>InicioDeLaSemana</f>
        <v>lunes</v>
      </c>
      <c r="C3" s="16" t="str">
        <f t="shared" ref="C3:H3" si="0">TEXT(C4,"dddd")</f>
        <v>martes</v>
      </c>
      <c r="D3" s="16" t="str">
        <f t="shared" si="0"/>
        <v>miércoles</v>
      </c>
      <c r="E3" s="16" t="str">
        <f t="shared" si="0"/>
        <v>jueves</v>
      </c>
      <c r="F3" s="16" t="str">
        <f t="shared" si="0"/>
        <v>viernes</v>
      </c>
      <c r="G3" s="16" t="str">
        <f t="shared" si="0"/>
        <v>sábado</v>
      </c>
      <c r="H3" s="16" t="str">
        <f t="shared" si="0"/>
        <v>domingo</v>
      </c>
    </row>
    <row r="4" spans="1:9" s="6" customFormat="1" ht="19.5" customHeight="1" x14ac:dyDescent="0.2">
      <c r="B4" s="20">
        <f t="array" ref="B4:H4">DaysAndWeeks+DATE(CalendarYear,12,1)-WEEKDAY(DATE(CalendarYear,12,1),(InicioDeLaSemana="lunes")+1)+1</f>
        <v>45992</v>
      </c>
      <c r="C4" s="20">
        <v>45993</v>
      </c>
      <c r="D4" s="20">
        <v>45994</v>
      </c>
      <c r="E4" s="20">
        <v>45995</v>
      </c>
      <c r="F4" s="20">
        <v>45996</v>
      </c>
      <c r="G4" s="20">
        <v>45997</v>
      </c>
      <c r="H4" s="20">
        <v>45998</v>
      </c>
    </row>
    <row r="5" spans="1:9" s="5" customFormat="1" ht="48" customHeight="1" x14ac:dyDescent="0.2">
      <c r="C5" s="25" t="s">
        <v>92</v>
      </c>
      <c r="E5" s="25" t="s">
        <v>97</v>
      </c>
    </row>
    <row r="6" spans="1:9" s="6" customFormat="1" ht="19.5" customHeight="1" x14ac:dyDescent="0.2">
      <c r="B6" s="21">
        <f t="array" ref="B6:H6">DaysAndWeeks+DATE(CalendarYear,12,1)-WEEKDAY(DATE(CalendarYear,12,1),(InicioDeLaSemana="lunes")+1)+8</f>
        <v>45999</v>
      </c>
      <c r="C6" s="21">
        <v>46000</v>
      </c>
      <c r="D6" s="21">
        <v>46001</v>
      </c>
      <c r="E6" s="21">
        <v>46002</v>
      </c>
      <c r="F6" s="21">
        <v>46003</v>
      </c>
      <c r="G6" s="21">
        <v>46004</v>
      </c>
      <c r="H6" s="21">
        <v>46005</v>
      </c>
    </row>
    <row r="7" spans="1:9" s="5" customFormat="1" ht="48" customHeight="1" x14ac:dyDescent="0.2">
      <c r="B7" s="7"/>
      <c r="C7" s="25" t="s">
        <v>93</v>
      </c>
      <c r="D7" s="7"/>
      <c r="E7" s="25" t="s">
        <v>98</v>
      </c>
      <c r="F7" s="7"/>
      <c r="G7" s="7"/>
      <c r="H7" s="7"/>
    </row>
    <row r="8" spans="1:9" s="6" customFormat="1" ht="19.5" customHeight="1" x14ac:dyDescent="0.2">
      <c r="B8" s="20">
        <f t="array" ref="B8:H8">DaysAndWeeks+DATE(CalendarYear,12,1)-WEEKDAY(DATE(CalendarYear,12,1),(InicioDeLaSemana="lunes")+1)+15</f>
        <v>46006</v>
      </c>
      <c r="C8" s="20">
        <v>46007</v>
      </c>
      <c r="D8" s="20">
        <v>46008</v>
      </c>
      <c r="E8" s="20">
        <v>46009</v>
      </c>
      <c r="F8" s="20">
        <v>46010</v>
      </c>
      <c r="G8" s="20">
        <v>46011</v>
      </c>
      <c r="H8" s="20">
        <v>46012</v>
      </c>
    </row>
    <row r="9" spans="1:9" s="5" customFormat="1" ht="48" customHeight="1" x14ac:dyDescent="0.2">
      <c r="C9" s="25" t="s">
        <v>94</v>
      </c>
      <c r="E9" s="25" t="s">
        <v>99</v>
      </c>
    </row>
    <row r="10" spans="1:9" s="6" customFormat="1" ht="19.5" customHeight="1" x14ac:dyDescent="0.2">
      <c r="B10" s="21">
        <f t="array" ref="B10:H10">DaysAndWeeks+DATE(CalendarYear,12,1)-WEEKDAY(DATE(CalendarYear,12,1),(InicioDeLaSemana="lunes")+1)+22</f>
        <v>46013</v>
      </c>
      <c r="C10" s="21">
        <v>46014</v>
      </c>
      <c r="D10" s="21">
        <v>46015</v>
      </c>
      <c r="E10" s="21">
        <v>46016</v>
      </c>
      <c r="F10" s="21">
        <v>46017</v>
      </c>
      <c r="G10" s="21">
        <v>46018</v>
      </c>
      <c r="H10" s="21">
        <v>46019</v>
      </c>
    </row>
    <row r="11" spans="1:9" s="5" customFormat="1" ht="48" customHeight="1" x14ac:dyDescent="0.2">
      <c r="B11" s="7"/>
      <c r="C11" s="25" t="s">
        <v>95</v>
      </c>
      <c r="D11" s="7"/>
      <c r="E11" s="25" t="s">
        <v>77</v>
      </c>
      <c r="F11" s="7"/>
      <c r="G11" s="7"/>
      <c r="H11" s="7"/>
    </row>
    <row r="12" spans="1:9" s="6" customFormat="1" ht="19.5" customHeight="1" x14ac:dyDescent="0.2">
      <c r="B12" s="20">
        <f t="array" ref="B12:H12">DaysAndWeeks+DATE(CalendarYear,12,1)-WEEKDAY(DATE(CalendarYear,12,1),(InicioDeLaSemana="lunes")+1)+29</f>
        <v>46020</v>
      </c>
      <c r="C12" s="20">
        <v>46021</v>
      </c>
      <c r="D12" s="20">
        <v>46022</v>
      </c>
      <c r="E12" s="20">
        <v>46023</v>
      </c>
      <c r="F12" s="20">
        <v>46024</v>
      </c>
      <c r="G12" s="20">
        <v>46025</v>
      </c>
      <c r="H12" s="20">
        <v>46026</v>
      </c>
    </row>
    <row r="13" spans="1:9" s="5" customFormat="1" ht="48" customHeight="1" x14ac:dyDescent="0.2">
      <c r="C13" s="25" t="s">
        <v>96</v>
      </c>
      <c r="E13" s="25" t="s">
        <v>100</v>
      </c>
    </row>
    <row r="14" spans="1:9" s="6" customFormat="1" ht="19.5" customHeight="1" x14ac:dyDescent="0.2">
      <c r="B14" s="21">
        <f t="array" ref="B14:C14">DaysAndWeeks+DATE(CalendarYear,12,1)-WEEKDAY(DATE(CalendarYear,12,1),(InicioDeLaSemana="lunes")+1)+36</f>
        <v>46027</v>
      </c>
      <c r="C14" s="21">
        <v>46028</v>
      </c>
      <c r="D14" s="27" t="s">
        <v>0</v>
      </c>
      <c r="E14" s="27"/>
      <c r="F14" s="27"/>
      <c r="G14" s="27"/>
      <c r="H14" s="27"/>
    </row>
    <row r="15" spans="1:9" s="5" customFormat="1" ht="48" customHeight="1" x14ac:dyDescent="0.2">
      <c r="B15" s="7"/>
      <c r="C15" s="25"/>
      <c r="D15" s="28"/>
      <c r="E15" s="28"/>
      <c r="F15" s="28"/>
      <c r="G15" s="28"/>
      <c r="H15" s="28"/>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El día de la semana se determinará automáticamente" sqref="C3:H3" xr:uid="{00000000-0002-0000-0B00-000000000000}"/>
    <dataValidation allowBlank="1" showInputMessage="1" showErrorMessage="1" prompt="Calendario del mes de diciembre" sqref="A1" xr:uid="{00000000-0002-0000-0B00-000001000000}"/>
    <dataValidation allowBlank="1" showInputMessage="1" showErrorMessage="1" prompt="El año de esta celda se actualiza automáticamente según el año especificado en la hoja de cálculo de enero. El calendario siguiente incluye fechas de los meses anterior y posterior con un sombreado de fuente más claro." sqref="B2:D2" xr:uid="{00000000-0002-0000-0B00-000002000000}"/>
    <dataValidation allowBlank="1" showInputMessage="1" showErrorMessage="1" prompt="Esta fila contiene los nombres de los días laborables de este calendario. Esta celda contiene el día de inicio de la semana. Para cambiar el día de inicio, escriba un nuevo día laborable en la celda L5 de la hoja de cálculo Enero" sqref="B3" xr:uid="{00000000-0002-0000-0B00-000003000000}"/>
    <dataValidation allowBlank="1" showInputMessage="1" prompt="Escriba las notas del mes en la celda inferior." sqref="D14:H14" xr:uid="{00000000-0002-0000-0B00-000004000000}"/>
    <dataValidation allowBlank="1" showInputMessage="1" prompt="Escriba las notas del mes en esta celda." sqref="D15:H15" xr:uid="{00000000-0002-0000-0B00-000005000000}"/>
    <dataValidation allowBlank="1" showInputMessage="1" showErrorMessage="1" prompt="Las celdas de esta fila y las filas 7, 9, 11, 13 y 15 son para escribir notas diarias relacionadas con el día natural de la celda anterior." sqref="B5" xr:uid="{00000000-0002-0000-0B00-000006000000}"/>
    <dataValidation allowBlank="1" showInputMessage="1" showErrorMessage="1" prompt="Esta fila y las filas 6, 8, 10, 12 y 14 contienen días naturales de la semana. Si esta celda no contiene el número 1, se trata de un día del mes anterior. Escriba notas en la celda D15." sqref="B4" xr:uid="{00000000-0002-0000-0B00-000007000000}"/>
  </dataValidations>
  <printOptions horizontalCentered="1"/>
  <pageMargins left="0.25" right="0.25" top="0.5" bottom="0.5" header="0.3" footer="0.3"/>
  <pageSetup paperSize="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2" ma:contentTypeDescription="Create a new document." ma:contentTypeScope="" ma:versionID="426e97fa315356fffbdcd9876fe988c2">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4b8f0def80e6d70ce3def20c90759ae"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element ref="ns2:MediaServiceDateTaken" minOccurs="0"/>
                <xsd:element ref="ns2:Statu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element name="MediaServiceDateTaken" ma:index="18" nillable="true" ma:displayName="MediaServiceDateTaken" ma:hidden="true" ma:internalName="MediaServiceDateTaken" ma:readOnly="true">
      <xsd:simpleType>
        <xsd:restriction base="dms:Text"/>
      </xsd:simpleType>
    </xsd:element>
    <xsd:element name="Status" ma:index="19" nillable="true" ma:displayName="Status" ma:default="Not started" ma:format="Dropdown" ma:internalName="Status">
      <xsd:simpleType>
        <xsd:restriction base="dms:Choice">
          <xsd:enumeration value="Not started"/>
          <xsd:enumeration value="In Progress"/>
          <xsd:enumeration value="Completed"/>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Status xmlns="71af3243-3dd4-4a8d-8c0d-dd76da1f02a5">Not started</Status>
    <MediaServiceKeyPoints xmlns="71af3243-3dd4-4a8d-8c0d-dd76da1f02a5" xsi:nil="true"/>
  </documentManagement>
</p:properties>
</file>

<file path=customXml/itemProps1.xml><?xml version="1.0" encoding="utf-8"?>
<ds:datastoreItem xmlns:ds="http://schemas.openxmlformats.org/officeDocument/2006/customXml" ds:itemID="{61EF227C-DC09-4996-BA58-3E29E07C9A7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7550ED7A-F40D-4202-BC8A-572A5FDC2D5C}">
  <ds:schemaRefs>
    <ds:schemaRef ds:uri="http://schemas.microsoft.com/sharepoint/v3/contenttype/forms"/>
  </ds:schemaRefs>
</ds:datastoreItem>
</file>

<file path=customXml/itemProps3.xml><?xml version="1.0" encoding="utf-8"?>
<ds:datastoreItem xmlns:ds="http://schemas.openxmlformats.org/officeDocument/2006/customXml" ds:itemID="{B9DC8601-1110-494A-8C5D-E21BD4AA5AA7}">
  <ds:schemaRefs>
    <ds:schemaRef ds:uri="http://schemas.microsoft.com/office/2006/metadata/properties"/>
    <ds:schemaRef ds:uri="http://schemas.microsoft.com/office/infopath/2007/PartnerControls"/>
    <ds:schemaRef ds:uri="71af3243-3dd4-4a8d-8c0d-dd76da1f02a5"/>
  </ds:schemaRefs>
</ds:datastoreItem>
</file>

<file path=docProps/app.xml><?xml version="1.0" encoding="utf-8"?>
<Properties xmlns="http://schemas.openxmlformats.org/officeDocument/2006/extended-properties" xmlns:vt="http://schemas.openxmlformats.org/officeDocument/2006/docPropsVTypes">
  <Template>TM34128371</Template>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39</vt:i4>
      </vt:variant>
    </vt:vector>
  </HeadingPairs>
  <TitlesOfParts>
    <vt:vector size="51" baseType="lpstr">
      <vt:lpstr>Enero</vt:lpstr>
      <vt:lpstr>Febrero</vt:lpstr>
      <vt:lpstr>Marzo</vt:lpstr>
      <vt:lpstr>Abril</vt:lpstr>
      <vt:lpstr>Mayo</vt:lpstr>
      <vt:lpstr>Junio</vt:lpstr>
      <vt:lpstr>Julio</vt:lpstr>
      <vt:lpstr>Agosto</vt:lpstr>
      <vt:lpstr>Septiembre</vt:lpstr>
      <vt:lpstr>Octubre</vt:lpstr>
      <vt:lpstr>Noviembre</vt:lpstr>
      <vt:lpstr>Diciembre</vt:lpstr>
      <vt:lpstr>Abril!Área_de_impresión</vt:lpstr>
      <vt:lpstr>Agosto!Área_de_impresión</vt:lpstr>
      <vt:lpstr>Diciembre!Área_de_impresión</vt:lpstr>
      <vt:lpstr>Enero!Área_de_impresión</vt:lpstr>
      <vt:lpstr>Febrero!Área_de_impresión</vt:lpstr>
      <vt:lpstr>Julio!Área_de_impresión</vt:lpstr>
      <vt:lpstr>Junio!Área_de_impresión</vt:lpstr>
      <vt:lpstr>Marzo!Área_de_impresión</vt:lpstr>
      <vt:lpstr>Mayo!Área_de_impresión</vt:lpstr>
      <vt:lpstr>Noviembre!Área_de_impresión</vt:lpstr>
      <vt:lpstr>Octubre!Área_de_impresión</vt:lpstr>
      <vt:lpstr>Septiembre!Área_de_impresión</vt:lpstr>
      <vt:lpstr>CalendarYear</vt:lpstr>
      <vt:lpstr>ColumnTitleRegion1..H12.1</vt:lpstr>
      <vt:lpstr>ColumnTitleRegion1..H12.10</vt:lpstr>
      <vt:lpstr>ColumnTitleRegion1..H12.11</vt:lpstr>
      <vt:lpstr>ColumnTitleRegion1..H12.12</vt:lpstr>
      <vt:lpstr>ColumnTitleRegion1..H12.2</vt:lpstr>
      <vt:lpstr>ColumnTitleRegion1..H12.3</vt:lpstr>
      <vt:lpstr>ColumnTitleRegion1..H12.4</vt:lpstr>
      <vt:lpstr>ColumnTitleRegion1..H12.5</vt:lpstr>
      <vt:lpstr>ColumnTitleRegion1..H12.6</vt:lpstr>
      <vt:lpstr>ColumnTitleRegion1..H12.7</vt:lpstr>
      <vt:lpstr>ColumnTitleRegion1..H12.8</vt:lpstr>
      <vt:lpstr>ColumnTitleRegion1..H12.9</vt:lpstr>
      <vt:lpstr>ColumnTitleRegion2..C14.1</vt:lpstr>
      <vt:lpstr>ColumnTitleRegion2..C14.10</vt:lpstr>
      <vt:lpstr>ColumnTitleRegion2..C14.11</vt:lpstr>
      <vt:lpstr>ColumnTitleRegion2..C14.12</vt:lpstr>
      <vt:lpstr>ColumnTitleRegion2..C14.2</vt:lpstr>
      <vt:lpstr>ColumnTitleRegion2..C14.3</vt:lpstr>
      <vt:lpstr>ColumnTitleRegion2..C14.4</vt:lpstr>
      <vt:lpstr>ColumnTitleRegion2..C14.5</vt:lpstr>
      <vt:lpstr>ColumnTitleRegion2..C14.6</vt:lpstr>
      <vt:lpstr>ColumnTitleRegion2..C14.7</vt:lpstr>
      <vt:lpstr>ColumnTitleRegion2..C14.8</vt:lpstr>
      <vt:lpstr>ColumnTitleRegion2..C14.9</vt:lpstr>
      <vt:lpstr>InicioDeLaSemana</vt:lpstr>
      <vt:lpstr>RowTitleRegion1..K3</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2020-10-06T20:15:16Z</dcterms:created>
  <dcterms:modified xsi:type="dcterms:W3CDTF">2025-04-01T19:12:25Z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